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lliam\Documents\My Documents\Genealogy\winn\cemeteries\CanoeGM\"/>
    </mc:Choice>
  </mc:AlternateContent>
  <bookViews>
    <workbookView xWindow="480" yWindow="75" windowWidth="18015" windowHeight="11445" activeTab="2"/>
  </bookViews>
  <sheets>
    <sheet name="GPP" sheetId="1" r:id="rId1"/>
    <sheet name="WPA" sheetId="2" r:id="rId2"/>
    <sheet name="Web" sheetId="4" r:id="rId3"/>
    <sheet name="Process GPP" sheetId="5" r:id="rId4"/>
    <sheet name="Table" sheetId="6" r:id="rId5"/>
  </sheets>
  <definedNames>
    <definedName name="_xlnm.Print_Area" localSheetId="2">Web!$G$4:$J$167</definedName>
  </definedNames>
  <calcPr calcId="152511"/>
</workbook>
</file>

<file path=xl/calcChain.xml><?xml version="1.0" encoding="utf-8"?>
<calcChain xmlns="http://schemas.openxmlformats.org/spreadsheetml/2006/main">
  <c r="P118" i="4" l="1"/>
  <c r="O118" i="4"/>
  <c r="N118" i="4"/>
  <c r="Q118" i="4" l="1"/>
  <c r="S118" i="4" s="1"/>
  <c r="P109" i="4"/>
  <c r="O109" i="4"/>
  <c r="N109" i="4"/>
  <c r="Q109" i="4" l="1"/>
  <c r="S109" i="4" s="1"/>
  <c r="P22" i="4"/>
  <c r="O22" i="4"/>
  <c r="N22" i="4"/>
  <c r="P105" i="4"/>
  <c r="O105" i="4"/>
  <c r="N105" i="4"/>
  <c r="P99" i="4"/>
  <c r="O99" i="4"/>
  <c r="N99" i="4"/>
  <c r="Q22" i="4" l="1"/>
  <c r="S22" i="4" s="1"/>
  <c r="Q105" i="4"/>
  <c r="S105" i="4" s="1"/>
  <c r="Q99" i="4"/>
  <c r="S99" i="4" s="1"/>
  <c r="P47" i="4"/>
  <c r="O47" i="4"/>
  <c r="N47" i="4"/>
  <c r="Q47" i="4" l="1"/>
  <c r="S47" i="4" s="1"/>
  <c r="P4" i="4"/>
  <c r="O4" i="4"/>
  <c r="N4"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7" i="4"/>
  <c r="N116" i="4"/>
  <c r="R118" i="4" s="1"/>
  <c r="N115" i="4"/>
  <c r="N114" i="4"/>
  <c r="N113" i="4"/>
  <c r="N112" i="4"/>
  <c r="N111" i="4"/>
  <c r="N110" i="4"/>
  <c r="N108" i="4"/>
  <c r="N107" i="4"/>
  <c r="R109" i="4" s="1"/>
  <c r="N106" i="4"/>
  <c r="N104" i="4"/>
  <c r="N103" i="4"/>
  <c r="N102" i="4"/>
  <c r="N101" i="4"/>
  <c r="N100" i="4"/>
  <c r="N98" i="4"/>
  <c r="N97" i="4"/>
  <c r="N96" i="4"/>
  <c r="R99" i="4" s="1"/>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6" i="4"/>
  <c r="N45" i="4"/>
  <c r="R47" i="4" s="1"/>
  <c r="N44" i="4"/>
  <c r="N43" i="4"/>
  <c r="N42" i="4"/>
  <c r="N41" i="4"/>
  <c r="N40" i="4"/>
  <c r="N39" i="4"/>
  <c r="N38" i="4"/>
  <c r="N37" i="4"/>
  <c r="N36" i="4"/>
  <c r="R37" i="4" s="1"/>
  <c r="N35" i="4"/>
  <c r="N34" i="4"/>
  <c r="N32" i="4"/>
  <c r="N30" i="4"/>
  <c r="N29" i="4"/>
  <c r="N28" i="4"/>
  <c r="N33" i="4"/>
  <c r="N31" i="4"/>
  <c r="N27" i="4"/>
  <c r="N26" i="4"/>
  <c r="N25" i="4"/>
  <c r="N24" i="4"/>
  <c r="N23" i="4"/>
  <c r="N21" i="4"/>
  <c r="N20" i="4"/>
  <c r="N19" i="4"/>
  <c r="N18" i="4"/>
  <c r="N17" i="4"/>
  <c r="N16" i="4"/>
  <c r="N15" i="4"/>
  <c r="N14" i="4"/>
  <c r="N13" i="4"/>
  <c r="N12" i="4"/>
  <c r="N11" i="4"/>
  <c r="N10" i="4"/>
  <c r="N9" i="4"/>
  <c r="N8" i="4"/>
  <c r="N7" i="4"/>
  <c r="N6" i="4"/>
  <c r="N5" i="4"/>
  <c r="P167" i="4"/>
  <c r="O167" i="4"/>
  <c r="P166" i="4"/>
  <c r="O166" i="4"/>
  <c r="P165" i="4"/>
  <c r="O165" i="4"/>
  <c r="P164" i="4"/>
  <c r="O164" i="4"/>
  <c r="P163" i="4"/>
  <c r="O163" i="4"/>
  <c r="P162" i="4"/>
  <c r="O162" i="4"/>
  <c r="R162" i="4" s="1"/>
  <c r="P161" i="4"/>
  <c r="O161" i="4"/>
  <c r="P160" i="4"/>
  <c r="O160" i="4"/>
  <c r="P159" i="4"/>
  <c r="O159" i="4"/>
  <c r="P158" i="4"/>
  <c r="O158" i="4"/>
  <c r="P157" i="4"/>
  <c r="O157" i="4"/>
  <c r="P156" i="4"/>
  <c r="O156" i="4"/>
  <c r="P155" i="4"/>
  <c r="O155" i="4"/>
  <c r="P154" i="4"/>
  <c r="O154" i="4"/>
  <c r="R154" i="4" s="1"/>
  <c r="P153" i="4"/>
  <c r="O153" i="4"/>
  <c r="P152" i="4"/>
  <c r="O152" i="4"/>
  <c r="P151" i="4"/>
  <c r="O151" i="4"/>
  <c r="P150" i="4"/>
  <c r="O150" i="4"/>
  <c r="P149" i="4"/>
  <c r="O149" i="4"/>
  <c r="P148" i="4"/>
  <c r="O148" i="4"/>
  <c r="P147" i="4"/>
  <c r="O147" i="4"/>
  <c r="P146" i="4"/>
  <c r="O146" i="4"/>
  <c r="P145" i="4"/>
  <c r="O145" i="4"/>
  <c r="P144" i="4"/>
  <c r="O144" i="4"/>
  <c r="P143" i="4"/>
  <c r="O143" i="4"/>
  <c r="P142" i="4"/>
  <c r="O142" i="4"/>
  <c r="P141" i="4"/>
  <c r="O141" i="4"/>
  <c r="P140" i="4"/>
  <c r="O140" i="4"/>
  <c r="P139" i="4"/>
  <c r="O139" i="4"/>
  <c r="P138" i="4"/>
  <c r="O138" i="4"/>
  <c r="P137" i="4"/>
  <c r="O137" i="4"/>
  <c r="P136" i="4"/>
  <c r="O136" i="4"/>
  <c r="P135" i="4"/>
  <c r="O135" i="4"/>
  <c r="P134" i="4"/>
  <c r="O134" i="4"/>
  <c r="P133" i="4"/>
  <c r="O133" i="4"/>
  <c r="P132" i="4"/>
  <c r="O132" i="4"/>
  <c r="P131" i="4"/>
  <c r="O131" i="4"/>
  <c r="R132" i="4"/>
  <c r="P130" i="4"/>
  <c r="O130" i="4"/>
  <c r="P129" i="4"/>
  <c r="O129" i="4"/>
  <c r="P128" i="4"/>
  <c r="O128" i="4"/>
  <c r="P127" i="4"/>
  <c r="O127" i="4"/>
  <c r="P126" i="4"/>
  <c r="O126" i="4"/>
  <c r="P125" i="4"/>
  <c r="O125" i="4"/>
  <c r="P124" i="4"/>
  <c r="O124" i="4"/>
  <c r="P123" i="4"/>
  <c r="O123" i="4"/>
  <c r="P122" i="4"/>
  <c r="O122" i="4"/>
  <c r="P121" i="4"/>
  <c r="O121" i="4"/>
  <c r="P120" i="4"/>
  <c r="O120" i="4"/>
  <c r="P119" i="4"/>
  <c r="O119" i="4"/>
  <c r="P117" i="4"/>
  <c r="O117" i="4"/>
  <c r="P116" i="4"/>
  <c r="O116" i="4"/>
  <c r="P115" i="4"/>
  <c r="O115" i="4"/>
  <c r="P114" i="4"/>
  <c r="O114" i="4"/>
  <c r="P113" i="4"/>
  <c r="O113" i="4"/>
  <c r="P112" i="4"/>
  <c r="O112" i="4"/>
  <c r="P111" i="4"/>
  <c r="O111" i="4"/>
  <c r="P110" i="4"/>
  <c r="O110" i="4"/>
  <c r="P108" i="4"/>
  <c r="O108" i="4"/>
  <c r="P107" i="4"/>
  <c r="O107" i="4"/>
  <c r="P106" i="4"/>
  <c r="O106" i="4"/>
  <c r="P104" i="4"/>
  <c r="O104" i="4"/>
  <c r="P103" i="4"/>
  <c r="O103" i="4"/>
  <c r="P102" i="4"/>
  <c r="O102" i="4"/>
  <c r="P101" i="4"/>
  <c r="O101" i="4"/>
  <c r="P100" i="4"/>
  <c r="O100" i="4"/>
  <c r="P98" i="4"/>
  <c r="O98" i="4"/>
  <c r="P97" i="4"/>
  <c r="O97" i="4"/>
  <c r="P96" i="4"/>
  <c r="O96" i="4"/>
  <c r="P95" i="4"/>
  <c r="O95" i="4"/>
  <c r="P94" i="4"/>
  <c r="O94" i="4"/>
  <c r="P93" i="4"/>
  <c r="O93" i="4"/>
  <c r="P92" i="4"/>
  <c r="O92" i="4"/>
  <c r="P91" i="4"/>
  <c r="O91" i="4"/>
  <c r="P90" i="4"/>
  <c r="O90" i="4"/>
  <c r="P89" i="4"/>
  <c r="O89" i="4"/>
  <c r="P88" i="4"/>
  <c r="O88" i="4"/>
  <c r="P87" i="4"/>
  <c r="O87" i="4"/>
  <c r="P86" i="4"/>
  <c r="O86" i="4"/>
  <c r="P85" i="4"/>
  <c r="O85" i="4"/>
  <c r="P84" i="4"/>
  <c r="O84" i="4"/>
  <c r="P83" i="4"/>
  <c r="O83" i="4"/>
  <c r="P82" i="4"/>
  <c r="O82" i="4"/>
  <c r="P81" i="4"/>
  <c r="O81" i="4"/>
  <c r="P80" i="4"/>
  <c r="O80" i="4"/>
  <c r="P79" i="4"/>
  <c r="O79" i="4"/>
  <c r="P78" i="4"/>
  <c r="O78" i="4"/>
  <c r="P77" i="4"/>
  <c r="O77" i="4"/>
  <c r="P76" i="4"/>
  <c r="O76" i="4"/>
  <c r="P75" i="4"/>
  <c r="O75" i="4"/>
  <c r="P74" i="4"/>
  <c r="O74" i="4"/>
  <c r="P73" i="4"/>
  <c r="O73" i="4"/>
  <c r="P72" i="4"/>
  <c r="O72" i="4"/>
  <c r="P71" i="4"/>
  <c r="O71" i="4"/>
  <c r="P70" i="4"/>
  <c r="O70" i="4"/>
  <c r="P69" i="4"/>
  <c r="O69" i="4"/>
  <c r="P68" i="4"/>
  <c r="O68" i="4"/>
  <c r="P67" i="4"/>
  <c r="O67" i="4"/>
  <c r="P66" i="4"/>
  <c r="O66" i="4"/>
  <c r="P65" i="4"/>
  <c r="O65" i="4"/>
  <c r="P64" i="4"/>
  <c r="O64" i="4"/>
  <c r="P63" i="4"/>
  <c r="O63" i="4"/>
  <c r="P62" i="4"/>
  <c r="O62" i="4"/>
  <c r="P61" i="4"/>
  <c r="O61" i="4"/>
  <c r="P60" i="4"/>
  <c r="O60" i="4"/>
  <c r="P59" i="4"/>
  <c r="O59" i="4"/>
  <c r="P58" i="4"/>
  <c r="O58" i="4"/>
  <c r="P57" i="4"/>
  <c r="O57" i="4"/>
  <c r="P56" i="4"/>
  <c r="O56" i="4"/>
  <c r="P55" i="4"/>
  <c r="O55" i="4"/>
  <c r="P54" i="4"/>
  <c r="O54" i="4"/>
  <c r="P53" i="4"/>
  <c r="O53" i="4"/>
  <c r="P52" i="4"/>
  <c r="O52" i="4"/>
  <c r="P51" i="4"/>
  <c r="O51" i="4"/>
  <c r="P50" i="4"/>
  <c r="O50" i="4"/>
  <c r="P49" i="4"/>
  <c r="O49" i="4"/>
  <c r="P48" i="4"/>
  <c r="O48" i="4"/>
  <c r="P46" i="4"/>
  <c r="O46" i="4"/>
  <c r="P45" i="4"/>
  <c r="O45" i="4"/>
  <c r="P44" i="4"/>
  <c r="O44" i="4"/>
  <c r="P43" i="4"/>
  <c r="O43" i="4"/>
  <c r="P42" i="4"/>
  <c r="O42" i="4"/>
  <c r="P41" i="4"/>
  <c r="O41" i="4"/>
  <c r="P40" i="4"/>
  <c r="O40" i="4"/>
  <c r="P39" i="4"/>
  <c r="O39" i="4"/>
  <c r="P38" i="4"/>
  <c r="O38" i="4"/>
  <c r="P37" i="4"/>
  <c r="O37" i="4"/>
  <c r="P36" i="4"/>
  <c r="O36" i="4"/>
  <c r="P35" i="4"/>
  <c r="O35" i="4"/>
  <c r="P34" i="4"/>
  <c r="O34" i="4"/>
  <c r="P32" i="4"/>
  <c r="O32" i="4"/>
  <c r="P30" i="4"/>
  <c r="O30" i="4"/>
  <c r="P29" i="4"/>
  <c r="O29" i="4"/>
  <c r="P28" i="4"/>
  <c r="O28" i="4"/>
  <c r="P33" i="4"/>
  <c r="O33" i="4"/>
  <c r="R33" i="4" s="1"/>
  <c r="P31" i="4"/>
  <c r="O31" i="4"/>
  <c r="P27" i="4"/>
  <c r="O27" i="4"/>
  <c r="P26" i="4"/>
  <c r="O26" i="4"/>
  <c r="P25" i="4"/>
  <c r="O25" i="4"/>
  <c r="P24" i="4"/>
  <c r="O24" i="4"/>
  <c r="P23" i="4"/>
  <c r="O23" i="4"/>
  <c r="P21" i="4"/>
  <c r="O21" i="4"/>
  <c r="P20" i="4"/>
  <c r="O20" i="4"/>
  <c r="P19" i="4"/>
  <c r="O19" i="4"/>
  <c r="P18" i="4"/>
  <c r="O18" i="4"/>
  <c r="P17" i="4"/>
  <c r="O17" i="4"/>
  <c r="P16" i="4"/>
  <c r="O16" i="4"/>
  <c r="P15" i="4"/>
  <c r="O15" i="4"/>
  <c r="P14" i="4"/>
  <c r="O14" i="4"/>
  <c r="P13" i="4"/>
  <c r="O13" i="4"/>
  <c r="P12" i="4"/>
  <c r="O12" i="4"/>
  <c r="P11" i="4"/>
  <c r="O11" i="4"/>
  <c r="P10" i="4"/>
  <c r="O10" i="4"/>
  <c r="P9" i="4"/>
  <c r="O9" i="4"/>
  <c r="P8" i="4"/>
  <c r="O8" i="4"/>
  <c r="P7" i="4"/>
  <c r="O7" i="4"/>
  <c r="P6" i="4"/>
  <c r="O6" i="4"/>
  <c r="P5" i="4"/>
  <c r="O5" i="4"/>
  <c r="R12" i="4" l="1"/>
  <c r="R20" i="4"/>
  <c r="R54" i="4"/>
  <c r="R62" i="4"/>
  <c r="R78" i="4"/>
  <c r="R86" i="4"/>
  <c r="R103" i="4"/>
  <c r="R113" i="4"/>
  <c r="R122" i="4"/>
  <c r="R45" i="4"/>
  <c r="Q4" i="4"/>
  <c r="R130" i="4"/>
  <c r="R22" i="4"/>
  <c r="R105" i="4"/>
  <c r="R115" i="4"/>
  <c r="R124" i="4"/>
  <c r="R140" i="4"/>
  <c r="R148" i="4"/>
  <c r="R152" i="4"/>
  <c r="Q167" i="4"/>
  <c r="R80" i="4"/>
  <c r="R84" i="4"/>
  <c r="R88" i="4"/>
  <c r="R96" i="4"/>
  <c r="R101" i="4"/>
  <c r="R70" i="4"/>
  <c r="R23" i="4"/>
  <c r="R27" i="4"/>
  <c r="R29" i="4"/>
  <c r="R39" i="4"/>
  <c r="R43" i="4"/>
  <c r="R64" i="4"/>
  <c r="R68" i="4"/>
  <c r="R6" i="4"/>
  <c r="R14" i="4"/>
  <c r="R18" i="4"/>
  <c r="R48" i="4"/>
  <c r="R56" i="4"/>
  <c r="R60" i="4"/>
  <c r="R106" i="4"/>
  <c r="R111" i="4"/>
  <c r="R156" i="4"/>
  <c r="R160" i="4"/>
  <c r="R164" i="4"/>
  <c r="R166" i="4"/>
  <c r="R94" i="4"/>
  <c r="R138" i="4"/>
  <c r="R146" i="4"/>
  <c r="R8" i="4"/>
  <c r="R16" i="4"/>
  <c r="R25" i="4"/>
  <c r="R32" i="4"/>
  <c r="R41" i="4"/>
  <c r="R50" i="4"/>
  <c r="R58" i="4"/>
  <c r="R66" i="4"/>
  <c r="R74" i="4"/>
  <c r="R82" i="4"/>
  <c r="R90" i="4"/>
  <c r="R98" i="4"/>
  <c r="R108" i="4"/>
  <c r="R117" i="4"/>
  <c r="R126" i="4"/>
  <c r="R134" i="4"/>
  <c r="R142" i="4"/>
  <c r="R150" i="4"/>
  <c r="R158" i="4"/>
  <c r="R72" i="4"/>
  <c r="R35" i="4"/>
  <c r="R92" i="4"/>
  <c r="R128" i="4"/>
  <c r="R10" i="4"/>
  <c r="R76" i="4"/>
  <c r="R120" i="4"/>
  <c r="R136" i="4"/>
  <c r="R144" i="4"/>
  <c r="R52" i="4"/>
  <c r="S167" i="4"/>
  <c r="O168" i="4"/>
  <c r="N168" i="4"/>
  <c r="P168" i="4"/>
  <c r="Q6" i="4"/>
  <c r="S6" i="4" s="1"/>
  <c r="Q8" i="4"/>
  <c r="S8" i="4" s="1"/>
  <c r="Q10" i="4"/>
  <c r="Q12" i="4"/>
  <c r="S12" i="4" s="1"/>
  <c r="Q14" i="4"/>
  <c r="S14" i="4" s="1"/>
  <c r="Q16" i="4"/>
  <c r="S16" i="4" s="1"/>
  <c r="Q18" i="4"/>
  <c r="S18" i="4" s="1"/>
  <c r="Q20" i="4"/>
  <c r="S20" i="4" s="1"/>
  <c r="Q23" i="4"/>
  <c r="S23" i="4" s="1"/>
  <c r="Q25" i="4"/>
  <c r="S25" i="4" s="1"/>
  <c r="Q27" i="4"/>
  <c r="S27" i="4" s="1"/>
  <c r="Q33" i="4"/>
  <c r="S33" i="4" s="1"/>
  <c r="Q29" i="4"/>
  <c r="S29" i="4" s="1"/>
  <c r="Q32" i="4"/>
  <c r="S32" i="4" s="1"/>
  <c r="Q35" i="4"/>
  <c r="S35" i="4" s="1"/>
  <c r="Q37" i="4"/>
  <c r="S37" i="4" s="1"/>
  <c r="Q39" i="4"/>
  <c r="S39" i="4" s="1"/>
  <c r="Q41" i="4"/>
  <c r="S41" i="4" s="1"/>
  <c r="Q43" i="4"/>
  <c r="S43" i="4" s="1"/>
  <c r="Q45" i="4"/>
  <c r="S45" i="4" s="1"/>
  <c r="Q48" i="4"/>
  <c r="S48" i="4" s="1"/>
  <c r="Q50" i="4"/>
  <c r="S50" i="4" s="1"/>
  <c r="Q52" i="4"/>
  <c r="S52" i="4" s="1"/>
  <c r="Q54" i="4"/>
  <c r="S54" i="4" s="1"/>
  <c r="Q56" i="4"/>
  <c r="S56" i="4" s="1"/>
  <c r="Q58" i="4"/>
  <c r="S58" i="4" s="1"/>
  <c r="Q60" i="4"/>
  <c r="S60" i="4" s="1"/>
  <c r="Q62" i="4"/>
  <c r="S62" i="4" s="1"/>
  <c r="Q64" i="4"/>
  <c r="S64" i="4" s="1"/>
  <c r="Q66" i="4"/>
  <c r="S66" i="4" s="1"/>
  <c r="Q68" i="4"/>
  <c r="S68" i="4" s="1"/>
  <c r="Q70" i="4"/>
  <c r="S70" i="4" s="1"/>
  <c r="Q72" i="4"/>
  <c r="S72" i="4" s="1"/>
  <c r="Q74" i="4"/>
  <c r="S74" i="4" s="1"/>
  <c r="Q76" i="4"/>
  <c r="S76" i="4" s="1"/>
  <c r="Q78" i="4"/>
  <c r="S78" i="4" s="1"/>
  <c r="Q80" i="4"/>
  <c r="S80" i="4" s="1"/>
  <c r="Q82" i="4"/>
  <c r="S82" i="4" s="1"/>
  <c r="Q84" i="4"/>
  <c r="S84" i="4" s="1"/>
  <c r="Q86" i="4"/>
  <c r="S86" i="4" s="1"/>
  <c r="Q88" i="4"/>
  <c r="S88" i="4" s="1"/>
  <c r="Q90" i="4"/>
  <c r="S90" i="4" s="1"/>
  <c r="Q92" i="4"/>
  <c r="S92" i="4" s="1"/>
  <c r="Q94" i="4"/>
  <c r="S94" i="4" s="1"/>
  <c r="Q96" i="4"/>
  <c r="S96" i="4" s="1"/>
  <c r="Q98" i="4"/>
  <c r="S98" i="4" s="1"/>
  <c r="Q101" i="4"/>
  <c r="S101" i="4" s="1"/>
  <c r="Q103" i="4"/>
  <c r="S103" i="4" s="1"/>
  <c r="Q106" i="4"/>
  <c r="S106" i="4" s="1"/>
  <c r="Q108" i="4"/>
  <c r="S108" i="4" s="1"/>
  <c r="Q111" i="4"/>
  <c r="S111" i="4" s="1"/>
  <c r="Q113" i="4"/>
  <c r="S113" i="4" s="1"/>
  <c r="Q115" i="4"/>
  <c r="S115" i="4" s="1"/>
  <c r="Q117" i="4"/>
  <c r="S117" i="4" s="1"/>
  <c r="Q120" i="4"/>
  <c r="S120" i="4" s="1"/>
  <c r="Q122" i="4"/>
  <c r="S122" i="4" s="1"/>
  <c r="Q124" i="4"/>
  <c r="S124" i="4" s="1"/>
  <c r="Q126" i="4"/>
  <c r="S126" i="4" s="1"/>
  <c r="Q128" i="4"/>
  <c r="S128" i="4" s="1"/>
  <c r="Q130" i="4"/>
  <c r="S130" i="4" s="1"/>
  <c r="Q132" i="4"/>
  <c r="S132" i="4" s="1"/>
  <c r="Q134" i="4"/>
  <c r="S134" i="4" s="1"/>
  <c r="Q136" i="4"/>
  <c r="S136" i="4" s="1"/>
  <c r="Q138" i="4"/>
  <c r="S138" i="4" s="1"/>
  <c r="Q140" i="4"/>
  <c r="S140" i="4" s="1"/>
  <c r="Q142" i="4"/>
  <c r="S142" i="4" s="1"/>
  <c r="Q144" i="4"/>
  <c r="S144" i="4" s="1"/>
  <c r="Q146" i="4"/>
  <c r="S146" i="4" s="1"/>
  <c r="Q148" i="4"/>
  <c r="S148" i="4" s="1"/>
  <c r="Q150" i="4"/>
  <c r="S150" i="4" s="1"/>
  <c r="Q152" i="4"/>
  <c r="S152" i="4" s="1"/>
  <c r="Q154" i="4"/>
  <c r="S154" i="4" s="1"/>
  <c r="Q156" i="4"/>
  <c r="S156" i="4" s="1"/>
  <c r="Q158" i="4"/>
  <c r="S158" i="4" s="1"/>
  <c r="Q160" i="4"/>
  <c r="S160" i="4" s="1"/>
  <c r="Q162" i="4"/>
  <c r="S162" i="4" s="1"/>
  <c r="Q164" i="4"/>
  <c r="S164" i="4" s="1"/>
  <c r="Q166" i="4"/>
  <c r="S166" i="4" s="1"/>
  <c r="R5" i="4"/>
  <c r="R9" i="4"/>
  <c r="R13" i="4"/>
  <c r="R17" i="4"/>
  <c r="R21" i="4"/>
  <c r="R26" i="4"/>
  <c r="R28" i="4"/>
  <c r="R34" i="4"/>
  <c r="R38" i="4"/>
  <c r="R42" i="4"/>
  <c r="R46" i="4"/>
  <c r="R51" i="4"/>
  <c r="R55" i="4"/>
  <c r="R59" i="4"/>
  <c r="R63" i="4"/>
  <c r="R67" i="4"/>
  <c r="R71" i="4"/>
  <c r="R75" i="4"/>
  <c r="R79" i="4"/>
  <c r="R83" i="4"/>
  <c r="R87" i="4"/>
  <c r="R91" i="4"/>
  <c r="R95" i="4"/>
  <c r="R100" i="4"/>
  <c r="R104" i="4"/>
  <c r="R110" i="4"/>
  <c r="R114" i="4"/>
  <c r="R119" i="4"/>
  <c r="R123" i="4"/>
  <c r="R127" i="4"/>
  <c r="R131" i="4"/>
  <c r="R135" i="4"/>
  <c r="R139" i="4"/>
  <c r="R143" i="4"/>
  <c r="R147" i="4"/>
  <c r="R151" i="4"/>
  <c r="R155" i="4"/>
  <c r="R159" i="4"/>
  <c r="R163" i="4"/>
  <c r="R167" i="4"/>
  <c r="Q5" i="4"/>
  <c r="S5" i="4" s="1"/>
  <c r="Q7" i="4"/>
  <c r="S7" i="4" s="1"/>
  <c r="Q9" i="4"/>
  <c r="S9" i="4" s="1"/>
  <c r="Q11" i="4"/>
  <c r="S11" i="4" s="1"/>
  <c r="Q13" i="4"/>
  <c r="S13" i="4" s="1"/>
  <c r="Q15" i="4"/>
  <c r="S15" i="4" s="1"/>
  <c r="Q17" i="4"/>
  <c r="S17" i="4" s="1"/>
  <c r="Q19" i="4"/>
  <c r="S19" i="4" s="1"/>
  <c r="Q21" i="4"/>
  <c r="S21" i="4" s="1"/>
  <c r="Q24" i="4"/>
  <c r="S24" i="4" s="1"/>
  <c r="Q26" i="4"/>
  <c r="S26" i="4" s="1"/>
  <c r="Q31" i="4"/>
  <c r="S31" i="4" s="1"/>
  <c r="Q28" i="4"/>
  <c r="S28" i="4" s="1"/>
  <c r="Q30" i="4"/>
  <c r="S30" i="4" s="1"/>
  <c r="Q34" i="4"/>
  <c r="S34" i="4" s="1"/>
  <c r="Q36" i="4"/>
  <c r="S36" i="4" s="1"/>
  <c r="Q38" i="4"/>
  <c r="S38" i="4" s="1"/>
  <c r="Q40" i="4"/>
  <c r="S40" i="4" s="1"/>
  <c r="Q42" i="4"/>
  <c r="S42" i="4" s="1"/>
  <c r="Q44" i="4"/>
  <c r="S44" i="4" s="1"/>
  <c r="Q46" i="4"/>
  <c r="S46" i="4" s="1"/>
  <c r="Q49" i="4"/>
  <c r="S49" i="4" s="1"/>
  <c r="Q51" i="4"/>
  <c r="S51" i="4" s="1"/>
  <c r="Q53" i="4"/>
  <c r="S53" i="4" s="1"/>
  <c r="Q55" i="4"/>
  <c r="S55" i="4" s="1"/>
  <c r="Q57" i="4"/>
  <c r="S57" i="4" s="1"/>
  <c r="Q59" i="4"/>
  <c r="S59" i="4" s="1"/>
  <c r="Q61" i="4"/>
  <c r="S61" i="4" s="1"/>
  <c r="Q63" i="4"/>
  <c r="S63" i="4" s="1"/>
  <c r="Q65" i="4"/>
  <c r="S65" i="4" s="1"/>
  <c r="Q67" i="4"/>
  <c r="S67" i="4" s="1"/>
  <c r="Q69" i="4"/>
  <c r="S69" i="4" s="1"/>
  <c r="Q71" i="4"/>
  <c r="S71" i="4" s="1"/>
  <c r="Q73" i="4"/>
  <c r="S73" i="4" s="1"/>
  <c r="Q75" i="4"/>
  <c r="S75" i="4" s="1"/>
  <c r="Q77" i="4"/>
  <c r="S77" i="4" s="1"/>
  <c r="Q79" i="4"/>
  <c r="S79" i="4" s="1"/>
  <c r="Q81" i="4"/>
  <c r="S81" i="4" s="1"/>
  <c r="Q83" i="4"/>
  <c r="S83" i="4" s="1"/>
  <c r="Q85" i="4"/>
  <c r="S85" i="4" s="1"/>
  <c r="Q87" i="4"/>
  <c r="S87" i="4" s="1"/>
  <c r="Q89" i="4"/>
  <c r="S89" i="4" s="1"/>
  <c r="Q91" i="4"/>
  <c r="S91" i="4" s="1"/>
  <c r="Q93" i="4"/>
  <c r="S93" i="4" s="1"/>
  <c r="Q95" i="4"/>
  <c r="S95" i="4" s="1"/>
  <c r="Q97" i="4"/>
  <c r="S97" i="4" s="1"/>
  <c r="Q100" i="4"/>
  <c r="S100" i="4" s="1"/>
  <c r="Q102" i="4"/>
  <c r="S102" i="4" s="1"/>
  <c r="Q104" i="4"/>
  <c r="S104" i="4" s="1"/>
  <c r="Q107" i="4"/>
  <c r="S107" i="4" s="1"/>
  <c r="Q110" i="4"/>
  <c r="S110" i="4" s="1"/>
  <c r="Q112" i="4"/>
  <c r="S112" i="4" s="1"/>
  <c r="Q114" i="4"/>
  <c r="S114" i="4" s="1"/>
  <c r="Q116" i="4"/>
  <c r="S116" i="4" s="1"/>
  <c r="Q119" i="4"/>
  <c r="S119" i="4" s="1"/>
  <c r="Q121" i="4"/>
  <c r="S121" i="4" s="1"/>
  <c r="Q123" i="4"/>
  <c r="S123" i="4" s="1"/>
  <c r="Q125" i="4"/>
  <c r="S125" i="4" s="1"/>
  <c r="Q127" i="4"/>
  <c r="S127" i="4" s="1"/>
  <c r="Q129" i="4"/>
  <c r="S129" i="4" s="1"/>
  <c r="Q131" i="4"/>
  <c r="S131" i="4" s="1"/>
  <c r="Q133" i="4"/>
  <c r="S133" i="4" s="1"/>
  <c r="Q135" i="4"/>
  <c r="S135" i="4" s="1"/>
  <c r="Q137" i="4"/>
  <c r="S137" i="4" s="1"/>
  <c r="Q139" i="4"/>
  <c r="S139" i="4" s="1"/>
  <c r="Q141" i="4"/>
  <c r="S141" i="4" s="1"/>
  <c r="Q143" i="4"/>
  <c r="S143" i="4" s="1"/>
  <c r="Q145" i="4"/>
  <c r="S145" i="4" s="1"/>
  <c r="Q147" i="4"/>
  <c r="S147" i="4" s="1"/>
  <c r="Q149" i="4"/>
  <c r="S149" i="4" s="1"/>
  <c r="Q151" i="4"/>
  <c r="S151" i="4" s="1"/>
  <c r="Q153" i="4"/>
  <c r="S153" i="4" s="1"/>
  <c r="Q155" i="4"/>
  <c r="S155" i="4" s="1"/>
  <c r="Q157" i="4"/>
  <c r="S157" i="4" s="1"/>
  <c r="Q159" i="4"/>
  <c r="S159" i="4" s="1"/>
  <c r="Q161" i="4"/>
  <c r="S161" i="4" s="1"/>
  <c r="Q163" i="4"/>
  <c r="S163" i="4" s="1"/>
  <c r="Q165" i="4"/>
  <c r="S165" i="4" s="1"/>
  <c r="R7" i="4"/>
  <c r="R11" i="4"/>
  <c r="R15" i="4"/>
  <c r="R19" i="4"/>
  <c r="R24" i="4"/>
  <c r="R31" i="4"/>
  <c r="R30" i="4"/>
  <c r="R36" i="4"/>
  <c r="R40" i="4"/>
  <c r="R44" i="4"/>
  <c r="R49" i="4"/>
  <c r="R53" i="4"/>
  <c r="R57" i="4"/>
  <c r="R61" i="4"/>
  <c r="R65" i="4"/>
  <c r="R69" i="4"/>
  <c r="R73" i="4"/>
  <c r="R77" i="4"/>
  <c r="R81" i="4"/>
  <c r="R85" i="4"/>
  <c r="R89" i="4"/>
  <c r="R93" i="4"/>
  <c r="R97" i="4"/>
  <c r="R102" i="4"/>
  <c r="R107" i="4"/>
  <c r="R112" i="4"/>
  <c r="R116" i="4"/>
  <c r="R121" i="4"/>
  <c r="R125" i="4"/>
  <c r="R129" i="4"/>
  <c r="R133" i="4"/>
  <c r="R137" i="4"/>
  <c r="R141" i="4"/>
  <c r="R145" i="4"/>
  <c r="R149" i="4"/>
  <c r="R153" i="4"/>
  <c r="R157" i="4"/>
  <c r="R161" i="4"/>
  <c r="R165" i="4"/>
  <c r="Q168" i="4" l="1"/>
  <c r="O11" i="2" l="1"/>
  <c r="J11" i="2"/>
  <c r="L11" i="2" s="1"/>
  <c r="M11" i="2" s="1"/>
  <c r="F11" i="2"/>
  <c r="H11" i="2" s="1"/>
  <c r="I11" i="2" s="1"/>
  <c r="O10" i="2"/>
  <c r="J10" i="2"/>
  <c r="L10" i="2" s="1"/>
  <c r="M10" i="2" s="1"/>
  <c r="F10" i="2"/>
  <c r="H10" i="2" s="1"/>
  <c r="I10" i="2" s="1"/>
  <c r="O9" i="2"/>
  <c r="J9" i="2"/>
  <c r="L9" i="2" s="1"/>
  <c r="M9" i="2" s="1"/>
  <c r="F9" i="2"/>
  <c r="H9" i="2" s="1"/>
  <c r="I9" i="2" s="1"/>
  <c r="O8" i="2"/>
  <c r="J8" i="2"/>
  <c r="L8" i="2" s="1"/>
  <c r="M8" i="2" s="1"/>
  <c r="F8" i="2"/>
  <c r="H8" i="2" s="1"/>
  <c r="I8" i="2" s="1"/>
  <c r="O7" i="2"/>
  <c r="J7" i="2"/>
  <c r="L7" i="2" s="1"/>
  <c r="M7" i="2" s="1"/>
  <c r="F7" i="2"/>
  <c r="H7" i="2" s="1"/>
  <c r="I7" i="2" s="1"/>
  <c r="O6" i="2"/>
  <c r="J6" i="2"/>
  <c r="L6" i="2" s="1"/>
  <c r="M6" i="2" s="1"/>
  <c r="F6" i="2"/>
  <c r="H6" i="2" s="1"/>
  <c r="I6" i="2" s="1"/>
  <c r="O5" i="2"/>
  <c r="J5" i="2"/>
  <c r="L5" i="2" s="1"/>
  <c r="M5" i="2" s="1"/>
  <c r="F5" i="2"/>
  <c r="H5" i="2" s="1"/>
  <c r="I5" i="2" s="1"/>
  <c r="O4" i="2"/>
  <c r="J4" i="2"/>
  <c r="L4" i="2" s="1"/>
  <c r="M4" i="2" s="1"/>
  <c r="F4" i="2"/>
  <c r="H4" i="2" s="1"/>
  <c r="I4" i="2" s="1"/>
  <c r="O3" i="2"/>
  <c r="J3" i="2"/>
  <c r="L3" i="2" s="1"/>
  <c r="M3" i="2" s="1"/>
  <c r="F3" i="2"/>
  <c r="H3" i="2" s="1"/>
  <c r="I3" i="2" s="1"/>
  <c r="G3" i="2" l="1"/>
  <c r="P3" i="2" s="1"/>
  <c r="K3" i="2"/>
  <c r="Q3" i="2" s="1"/>
  <c r="G4" i="2"/>
  <c r="P4" i="2" s="1"/>
  <c r="K4" i="2"/>
  <c r="Q4" i="2" s="1"/>
  <c r="G5" i="2"/>
  <c r="P5" i="2" s="1"/>
  <c r="K5" i="2"/>
  <c r="Q5" i="2" s="1"/>
  <c r="G6" i="2"/>
  <c r="P6" i="2" s="1"/>
  <c r="K6" i="2"/>
  <c r="Q6" i="2" s="1"/>
  <c r="G7" i="2"/>
  <c r="P7" i="2" s="1"/>
  <c r="K7" i="2"/>
  <c r="Q7" i="2" s="1"/>
  <c r="G8" i="2"/>
  <c r="P8" i="2" s="1"/>
  <c r="K8" i="2"/>
  <c r="Q8" i="2" s="1"/>
  <c r="G9" i="2"/>
  <c r="P9" i="2" s="1"/>
  <c r="K9" i="2"/>
  <c r="Q9" i="2" s="1"/>
  <c r="G10" i="2"/>
  <c r="P10" i="2" s="1"/>
  <c r="K10" i="2"/>
  <c r="Q10" i="2" s="1"/>
  <c r="G11" i="2"/>
  <c r="P11" i="2" s="1"/>
  <c r="K11" i="2"/>
  <c r="Q11" i="2" s="1"/>
  <c r="G172" i="4"/>
  <c r="J2" i="5" l="1"/>
  <c r="G2" i="5"/>
  <c r="J2" i="2"/>
  <c r="L2" i="2" s="1"/>
  <c r="M2" i="2" s="1"/>
  <c r="F2" i="2"/>
  <c r="H2" i="2" s="1"/>
  <c r="I2" i="2" s="1"/>
  <c r="G2" i="2" l="1"/>
  <c r="K2" i="2"/>
  <c r="O2" i="2" l="1"/>
  <c r="P2" i="2" l="1"/>
  <c r="Q2" i="2"/>
  <c r="P3" i="4" l="1"/>
  <c r="O3" i="4"/>
  <c r="N3" i="4"/>
  <c r="R4" i="4" s="1"/>
  <c r="Q3" i="4"/>
  <c r="J174" i="4"/>
  <c r="R168" i="4" l="1"/>
  <c r="R3" i="4" s="1"/>
  <c r="S3" i="4" s="1"/>
  <c r="V3" i="4" s="1"/>
  <c r="J175" i="4"/>
  <c r="J172" i="4"/>
  <c r="J173" i="4"/>
  <c r="I3" i="4"/>
  <c r="W3" i="4" l="1"/>
  <c r="T3" i="4"/>
  <c r="G171" i="4"/>
  <c r="U3" i="4"/>
</calcChain>
</file>

<file path=xl/sharedStrings.xml><?xml version="1.0" encoding="utf-8"?>
<sst xmlns="http://schemas.openxmlformats.org/spreadsheetml/2006/main" count="797" uniqueCount="452">
  <si>
    <t>Key</t>
  </si>
  <si>
    <t>P</t>
  </si>
  <si>
    <t>Name</t>
  </si>
  <si>
    <t>Birth</t>
  </si>
  <si>
    <t>Death</t>
  </si>
  <si>
    <t>Inscription</t>
  </si>
  <si>
    <t>W</t>
  </si>
  <si>
    <t>W,P</t>
  </si>
  <si>
    <t xml:space="preserve"> Cemetery</t>
  </si>
  <si>
    <t>Source Key: See the source table at the bottom of the page</t>
  </si>
  <si>
    <t xml:space="preserve"> graves are documented in this file</t>
  </si>
  <si>
    <t>Birth Date</t>
  </si>
  <si>
    <t>Death Date</t>
  </si>
  <si>
    <t>Obituary</t>
  </si>
  <si>
    <t>GPP</t>
  </si>
  <si>
    <t>WPA</t>
  </si>
  <si>
    <t>Count</t>
  </si>
  <si>
    <t xml:space="preserve">Key </t>
  </si>
  <si>
    <t>Source</t>
  </si>
  <si>
    <t>For more information</t>
  </si>
  <si>
    <t>WPA data</t>
  </si>
  <si>
    <t>GPP pictures</t>
  </si>
  <si>
    <t>O</t>
  </si>
  <si>
    <t xml:space="preserve">Name </t>
  </si>
  <si>
    <t/>
  </si>
  <si>
    <t>Last</t>
  </si>
  <si>
    <t>First</t>
  </si>
  <si>
    <t>Est of</t>
  </si>
  <si>
    <t>Tot Grvs</t>
  </si>
  <si>
    <t>% in</t>
  </si>
  <si>
    <t>%</t>
  </si>
  <si>
    <t>Doc</t>
  </si>
  <si>
    <t>Obits</t>
  </si>
  <si>
    <t>WPA transcriber</t>
  </si>
  <si>
    <t>Select the WPA icon</t>
  </si>
  <si>
    <t>Select the Obit icon</t>
  </si>
  <si>
    <t>Select the GPP icon</t>
  </si>
  <si>
    <t>Janice Sowers</t>
  </si>
  <si>
    <t>BEEBE</t>
  </si>
  <si>
    <t>Vernon Taylor</t>
  </si>
  <si>
    <t>Vernon 1839-1923_x000D_
Sara 1840-1973_x000D_
William  1865-1866_x000D_
Mahala 1864-1923_x000D_
John 1864-1952_x000D_
Vernon 1895-1929</t>
  </si>
  <si>
    <t xml:space="preserve"> records), the ongoing Iowa Gravestone Photo Project (GPP) (</t>
  </si>
  <si>
    <t xml:space="preserve"> records), and the ongoing IAGenWeb Obituaries (Obits) (</t>
  </si>
  <si>
    <t xml:space="preserve"> records). The left column of the tabulation indicates the source of the summary data WPA (W), GPP (P) and Obits (O). Note that some records have more than one source; this is because in many cases the information is redundant. If there is a disagreement, your county coordinator has used his best judgment about which information to include in the compilation. Please note the four icons below the cemetery tables. These icons can be used to access various web based sources of </t>
  </si>
  <si>
    <t xml:space="preserve"> Cemetery information. This summary contains a wealth of information that was made available by volunteers taking pictures and transcribing data. Those volunteers are to be applauded, keep up the good work!</t>
  </si>
  <si>
    <t>Canoe German Methodist</t>
  </si>
  <si>
    <t xml:space="preserve">Landmeyer, Elizabeth     </t>
  </si>
  <si>
    <t xml:space="preserve">63  </t>
  </si>
  <si>
    <t xml:space="preserve">1850          </t>
  </si>
  <si>
    <t xml:space="preserve">1913          </t>
  </si>
  <si>
    <t xml:space="preserve">Landmeyer, George        </t>
  </si>
  <si>
    <t xml:space="preserve">77  </t>
  </si>
  <si>
    <t xml:space="preserve">1847          </t>
  </si>
  <si>
    <t xml:space="preserve">1924          </t>
  </si>
  <si>
    <t xml:space="preserve">Teske, Anna               </t>
  </si>
  <si>
    <t xml:space="preserve">36  </t>
  </si>
  <si>
    <t xml:space="preserve">1876        </t>
  </si>
  <si>
    <t xml:space="preserve"> 1912       </t>
  </si>
  <si>
    <t xml:space="preserve">Teske, Carl W.            </t>
  </si>
  <si>
    <t xml:space="preserve">93  </t>
  </si>
  <si>
    <t xml:space="preserve">1843        </t>
  </si>
  <si>
    <t xml:space="preserve"> 1936       </t>
  </si>
  <si>
    <t xml:space="preserve">Teske, Mary C             </t>
  </si>
  <si>
    <t xml:space="preserve">88  </t>
  </si>
  <si>
    <t xml:space="preserve"> 1931       </t>
  </si>
  <si>
    <t xml:space="preserve">Thompson, Mathilda        </t>
  </si>
  <si>
    <t xml:space="preserve">45  </t>
  </si>
  <si>
    <t xml:space="preserve">1884        </t>
  </si>
  <si>
    <t xml:space="preserve"> 1929       </t>
  </si>
  <si>
    <t xml:space="preserve">Gremm, Emma                  </t>
  </si>
  <si>
    <t xml:space="preserve">40      </t>
  </si>
  <si>
    <t xml:space="preserve">1863           </t>
  </si>
  <si>
    <t xml:space="preserve">1903           </t>
  </si>
  <si>
    <t xml:space="preserve">Gremm, Luise                 </t>
  </si>
  <si>
    <t xml:space="preserve">26      </t>
  </si>
  <si>
    <t xml:space="preserve">1874           </t>
  </si>
  <si>
    <t xml:space="preserve">1900           </t>
  </si>
  <si>
    <t xml:space="preserve">Gremm, Ottelia               </t>
  </si>
  <si>
    <t xml:space="preserve">25      </t>
  </si>
  <si>
    <t xml:space="preserve">1869           </t>
  </si>
  <si>
    <t xml:space="preserve">1894           </t>
  </si>
  <si>
    <t xml:space="preserve">Voegeding, Harold Henry </t>
  </si>
  <si>
    <t xml:space="preserve">23    </t>
  </si>
  <si>
    <t xml:space="preserve">1911 Feb 22  </t>
  </si>
  <si>
    <t xml:space="preserve">1934 Apr     </t>
  </si>
  <si>
    <t>Mathys, Ida</t>
  </si>
  <si>
    <t>Broghammer, Rillie</t>
  </si>
  <si>
    <t>Sept. 15, 1918</t>
  </si>
  <si>
    <t>Aug. 29, 1998</t>
  </si>
  <si>
    <t>m/o Ann, Linda, Richard, Joe and Jerry</t>
  </si>
  <si>
    <t>Gremm, Curtis L.</t>
  </si>
  <si>
    <t>h/o Leona C.  p/o Gary, Barbara, Debra and Cynthia</t>
  </si>
  <si>
    <t>Gremm, Leona C.</t>
  </si>
  <si>
    <t>w/o Curtis L.  p/o Gary, Barbara, Debra and Cynthia</t>
  </si>
  <si>
    <t>Anderson, Simon</t>
  </si>
  <si>
    <t>Jan. 30, 1928</t>
  </si>
  <si>
    <t>Aug. 19, 1999</t>
  </si>
  <si>
    <t>h/o Joann Dirks Midn 4 US Navy  p/o Nancy Lee Anderson</t>
  </si>
  <si>
    <t>Oct. 31, 1902</t>
  </si>
  <si>
    <t>Aug. 11, 1990</t>
  </si>
  <si>
    <t>h/o Gladys L.  p/o Elton W, Richard L &amp; William E.</t>
  </si>
  <si>
    <t>May 21, 1908</t>
  </si>
  <si>
    <t>Mar. 3, 1999</t>
  </si>
  <si>
    <t>w/o Elmer F.  p/o Elton W, Richard L &amp; William E.</t>
  </si>
  <si>
    <t>Dirks, Esler C.</t>
  </si>
  <si>
    <t>April 27, 1891</t>
  </si>
  <si>
    <t>Sept. 12, 1962</t>
  </si>
  <si>
    <t>Dirks, Lillie A.</t>
  </si>
  <si>
    <t>Sept. 22, 1889</t>
  </si>
  <si>
    <t>Sept. 28, 1964</t>
  </si>
  <si>
    <t>Gremm, Roy H.</t>
  </si>
  <si>
    <t>h/o Ruby C.  p/o Curtis &amp; Marilyn</t>
  </si>
  <si>
    <t>Gremm, Ruby C.</t>
  </si>
  <si>
    <t>w/o Roy H.  p/o Curtis &amp; Marilyn</t>
  </si>
  <si>
    <t>Weber, Nettie (Bockhaus)</t>
  </si>
  <si>
    <t xml:space="preserve">First w/o Earl H. </t>
  </si>
  <si>
    <t>Bockhaus, Nettie</t>
  </si>
  <si>
    <t>First w/o Earl H. Weber</t>
  </si>
  <si>
    <t>Weber, Earl H.</t>
  </si>
  <si>
    <t xml:space="preserve">h/o Nettie (Bockhaus) &amp; Alma (Finke) </t>
  </si>
  <si>
    <t>Weber, Alma (Finke)</t>
  </si>
  <si>
    <t xml:space="preserve">w/o Earl H. </t>
  </si>
  <si>
    <t>Fisher, Baby</t>
  </si>
  <si>
    <t>May 6, 1930</t>
  </si>
  <si>
    <t xml:space="preserve">d/o John &amp; Barbara Fisher </t>
  </si>
  <si>
    <t>Mitchell, Amy Yvonne</t>
  </si>
  <si>
    <t>June 10, 1985</t>
  </si>
  <si>
    <t>Oct. 22, 1985</t>
  </si>
  <si>
    <t xml:space="preserve">d/o Kathleen </t>
  </si>
  <si>
    <t>Thompson, Benhart L.</t>
  </si>
  <si>
    <t>Thompson, Emma K.</t>
  </si>
  <si>
    <t>Bolson, Lydia (Weber)</t>
  </si>
  <si>
    <t>Nov. 23, 1907</t>
  </si>
  <si>
    <t>Oct. 27, 1989</t>
  </si>
  <si>
    <t xml:space="preserve">w/o Arthur m/o Linda </t>
  </si>
  <si>
    <t>Weber, Lydia</t>
  </si>
  <si>
    <t xml:space="preserve">w/o Arthur Bolson m/o Linda </t>
  </si>
  <si>
    <t>Bolson, Arthur</t>
  </si>
  <si>
    <t>May 10, 1910</t>
  </si>
  <si>
    <t>Apr. 2, 1960</t>
  </si>
  <si>
    <t xml:space="preserve">h/o Lydia Iowa Pfc 1984 Qm Truck Co WW II </t>
  </si>
  <si>
    <t>Weber, Nettie</t>
  </si>
  <si>
    <t>Jan. 5, 1905</t>
  </si>
  <si>
    <t>Nov. 9, 1961</t>
  </si>
  <si>
    <t>Grouped with 2 other Weber Graves:  Edwin J. and Willie A.</t>
  </si>
  <si>
    <t>Weber, Edwin J.</t>
  </si>
  <si>
    <t>h/o Willie A.  Married: Sept. 1, 1950 p/o Michael &amp; Janelle Grouped with 2 other Weber Graves:  Willie A. and Nettie</t>
  </si>
  <si>
    <t>Weber, Willie A.</t>
  </si>
  <si>
    <t>w/o Edwin J.  Married: Sept. 1, 1950 p/o Michael &amp; Janelle Grouped with 2 other Weber Graves:   Nettie and Edwin J.</t>
  </si>
  <si>
    <t>Dresselhaus, Willard O.</t>
  </si>
  <si>
    <t>Grouped with 3 other Dresseilhaus Graves:  Beatrice M., Robert Dale and Margaret Ann</t>
  </si>
  <si>
    <t>Dresselhaus, Beatrice M.</t>
  </si>
  <si>
    <t>Grouped with 3 other Dresseilhaus Graves:  Robert Dale, Margaret Ann and Willard O.</t>
  </si>
  <si>
    <t>Dresselhaus, Robert Dale</t>
  </si>
  <si>
    <t>Apr. 16, 1924</t>
  </si>
  <si>
    <t>Apr. 23, 1996</t>
  </si>
  <si>
    <t>h/o Margaret Ann  p/o Da??, ??ori, Susan, Jane,  Barbara &amp; Andrea Grouped with 3 other Dresseilhaus Graves:   Margaret Ann,  Willard O. and Beatrice M.</t>
  </si>
  <si>
    <t>Dresselhaus, Margaret Ann</t>
  </si>
  <si>
    <t>Aug. 7, 1928</t>
  </si>
  <si>
    <t>Oct. 4, 1987</t>
  </si>
  <si>
    <t>w/o Robert Dale  p/o Da??, ??ori, Susan, Jane,  Barbara &amp; Andrea Grouped with 3 other Dresseilhaus Graves:   Willard O.,  Beatrice M. and Robert Dale</t>
  </si>
  <si>
    <t>Dehning, Bernell L.</t>
  </si>
  <si>
    <t>Mar. 6, 1923</t>
  </si>
  <si>
    <t>Sept. 27, 1998</t>
  </si>
  <si>
    <t xml:space="preserve">ABM(AG)2 US Navy WW II </t>
  </si>
  <si>
    <t>Kittleson, Kenneth K.</t>
  </si>
  <si>
    <t>Feb. 20, 1914</t>
  </si>
  <si>
    <t>Mar. 9, 2000</t>
  </si>
  <si>
    <t>h/o Rose G.  Married: May 31, 1945 f/o Kris T.</t>
  </si>
  <si>
    <t>Erickson, Arthur</t>
  </si>
  <si>
    <t>Sept. 12, 1923</t>
  </si>
  <si>
    <t>May 18, 2006</t>
  </si>
  <si>
    <t>h/o Evelyn  Married: Apr. 22, 1945 p/o Alan and Janis</t>
  </si>
  <si>
    <t>Erickson, Evelyn</t>
  </si>
  <si>
    <t>Sept. 4, 1926</t>
  </si>
  <si>
    <t>Apr. 8, 2002</t>
  </si>
  <si>
    <t>w/o Arthur  Married: Apr. 22, 1945 p/o Alan and Janis</t>
  </si>
  <si>
    <t>Spilde, Christopher</t>
  </si>
  <si>
    <t>Fisher, John</t>
  </si>
  <si>
    <t xml:space="preserve">h/o Barbara </t>
  </si>
  <si>
    <t>Fisher, Barbara</t>
  </si>
  <si>
    <t xml:space="preserve">w/o John </t>
  </si>
  <si>
    <t>Haakenson, Henry O.</t>
  </si>
  <si>
    <t>Haakenson, Florence E.</t>
  </si>
  <si>
    <t>Gremm, Emma K.</t>
  </si>
  <si>
    <t>Apr. 12, 1863</t>
  </si>
  <si>
    <t>Oct. 18, 1903</t>
  </si>
  <si>
    <t>Thompson, John</t>
  </si>
  <si>
    <t>Thompson, Amelia</t>
  </si>
  <si>
    <t>Severson, Sever O.</t>
  </si>
  <si>
    <t>Feb. 6, 1872</t>
  </si>
  <si>
    <t>June 1, 1922</t>
  </si>
  <si>
    <t>Thompson, Lizzie M.</t>
  </si>
  <si>
    <t>May 14, 1889</t>
  </si>
  <si>
    <t>Sept. 10, 1974</t>
  </si>
  <si>
    <t>Thompson, Thorwald</t>
  </si>
  <si>
    <t>Mar. 24, 1895</t>
  </si>
  <si>
    <t>Aug. 15, 1966</t>
  </si>
  <si>
    <t xml:space="preserve">Iowa Pfc Co I. 327 Infantry WW I </t>
  </si>
  <si>
    <t>Fox, Jay</t>
  </si>
  <si>
    <t>June 21, 1969</t>
  </si>
  <si>
    <t>Nov. 1, 1969</t>
  </si>
  <si>
    <t>Grouped with 7 other Fox Graves:  Lee E., Pearl M., Elinor L.,  Janet Reeder, Gary, Conrad L. and James C.</t>
  </si>
  <si>
    <t>Fox, Lee E.</t>
  </si>
  <si>
    <t>Grouped with 7 other Fox Graves:  Pearl M., Elinor L., Janet Reeder,  Gary, Conrad L., James C. and Jay</t>
  </si>
  <si>
    <t>Fox, Pearl M.</t>
  </si>
  <si>
    <t>Grouped with 7 other Fox Graves:   Elinor L., Janet Reeder, Gary,  Conrad L., James C.,  Jay and Lee E.</t>
  </si>
  <si>
    <t>Fox, Elinor L.</t>
  </si>
  <si>
    <t>Grouped with 7 other Fox Graves:   Janet Reeder, Gary, Conrad L.,  James C.,  Jay,  Lee E. and Pearl M.</t>
  </si>
  <si>
    <t>Reeder, Janet</t>
  </si>
  <si>
    <t>Aug. 1, 1938</t>
  </si>
  <si>
    <t>Grouped with 7 other Fox Graves:  Gary, Conrad L., James C.,  Jay, Lee E.,  Pearl M. and Elinor L.</t>
  </si>
  <si>
    <t>Fox, Gary</t>
  </si>
  <si>
    <t>Jan. 4, 1954</t>
  </si>
  <si>
    <t>Grouped with 7 other Fox Graves:   Conrad L., James C.,  Jay, Lee E., Pearl M.,  Elinor L. and Janet Reeder</t>
  </si>
  <si>
    <t>Fox, Conrad L.</t>
  </si>
  <si>
    <t>h/o Betty J. U.S.N. EM1C Sub. Service  p/o Jim, Jerry, Gary &amp; Jay Grouped with 7 other Fox Graves:   James C.,  Jay,  Lee E., Pearl M., Elinor L.,  Janet Reeder and Gary</t>
  </si>
  <si>
    <t>Fox, James C.</t>
  </si>
  <si>
    <t>Aug. 9, 1947</t>
  </si>
  <si>
    <t>Dec. 30, 2004</t>
  </si>
  <si>
    <t>s/o Conrad &amp; Betty  Grouped with 7 other Fox Graves:  Jay, Lee E.,  Pearl M., Elinor L., Janet Reeder,  Gary and Conrad L.</t>
  </si>
  <si>
    <t>Blum, Henry</t>
  </si>
  <si>
    <t xml:space="preserve">h/o Katherine </t>
  </si>
  <si>
    <t>Blum, Katherine</t>
  </si>
  <si>
    <t xml:space="preserve">w/o Henry </t>
  </si>
  <si>
    <t>Bender, John</t>
  </si>
  <si>
    <t>Sept. 9, 1858</t>
  </si>
  <si>
    <t>Jan. 16, 1936</t>
  </si>
  <si>
    <t>h/o Ida  Grouped with 3 other Bender Graves:  Ida, Roy and Albert</t>
  </si>
  <si>
    <t>Bender, Ida</t>
  </si>
  <si>
    <t>Feb. 11, 1868</t>
  </si>
  <si>
    <t>June 23, 1908</t>
  </si>
  <si>
    <t>w/o John  Grouped with 3 other Bender Graves:  Roy, Albert and John</t>
  </si>
  <si>
    <t>Bender, Roy</t>
  </si>
  <si>
    <t>Apr. 7, 1893</t>
  </si>
  <si>
    <t>July 9, 1960</t>
  </si>
  <si>
    <t>Grouped with 3 other Bender Graves:   Albert,  John and Ida</t>
  </si>
  <si>
    <t>Bender, Albert</t>
  </si>
  <si>
    <t>April 7, 1893</t>
  </si>
  <si>
    <t>July 16, 1948</t>
  </si>
  <si>
    <t>Grouped with 3 other Bender Graves:   John,  Ida and Roy</t>
  </si>
  <si>
    <t>Dresselhaus, Bernard</t>
  </si>
  <si>
    <t>Jan. 8, 1837</t>
  </si>
  <si>
    <t>Nov. 12, 1910</t>
  </si>
  <si>
    <t>Grouped with 3 other Dresseilhaus Graves:  Diedericke, William and Emma Ida</t>
  </si>
  <si>
    <t>Dresselhaus, Diedericke</t>
  </si>
  <si>
    <t>June 9, 1843</t>
  </si>
  <si>
    <t>June 13,1904</t>
  </si>
  <si>
    <t>Grouped with 3 other Dresseilhaus Graves:  William, Emma Ida and Bernard</t>
  </si>
  <si>
    <t>Dresselhaus, William</t>
  </si>
  <si>
    <t>Grouped with 3 other Dresseilhaus Graves:   Emma Ida,  Bernard and Diedericke</t>
  </si>
  <si>
    <t>Dresselhaus, Emma Ida</t>
  </si>
  <si>
    <t>Grouped with 3 other Dresseilhaus Graves:   Bernard,  Diedericke and William</t>
  </si>
  <si>
    <t>Borne, Robert V.</t>
  </si>
  <si>
    <t>June 13, 1917</t>
  </si>
  <si>
    <t>s/o Mr. &amp; Mrs. V. B. Borne  Grouped with 3 other Borne Graves:  Lillian Frances, Valdia B. and Luella A.</t>
  </si>
  <si>
    <t>Borne, Lillian Frances</t>
  </si>
  <si>
    <t>Mar. 22, 1924</t>
  </si>
  <si>
    <t>June 8, 1924</t>
  </si>
  <si>
    <t>d/o Mr. &amp; Mrs. V. B. Borne  Grouped with 3 other Borne Graves:  Valdia B., Luella A. and Robert V.</t>
  </si>
  <si>
    <t>Borne, Valdia B.</t>
  </si>
  <si>
    <t>h/o Luella A.  Grouped with 3 other Borne Graves:   Luella A.,  Robert V. and Lillian Frances</t>
  </si>
  <si>
    <t>Borne, Luella A.</t>
  </si>
  <si>
    <t>w/o Valdia B.  Grouped with 3 other Borne Graves:   Robert V.,  Lillian Frances and Valdia B.</t>
  </si>
  <si>
    <t>Landmeyer, George</t>
  </si>
  <si>
    <t>Landmeyer, Elizabeth</t>
  </si>
  <si>
    <t>Herwig, Henry J.</t>
  </si>
  <si>
    <t>Herwig, Anna F.</t>
  </si>
  <si>
    <t>Thompson, Ole M.</t>
  </si>
  <si>
    <t>June 24, 1883</t>
  </si>
  <si>
    <t>Sept. 24, 1961</t>
  </si>
  <si>
    <t>Thompson, Augusta S.</t>
  </si>
  <si>
    <t>May 24, 1891</t>
  </si>
  <si>
    <t>Feb. 9, 1968</t>
  </si>
  <si>
    <t>Duemmer, Ben</t>
  </si>
  <si>
    <t>Duemmer, Phoebe M.</t>
  </si>
  <si>
    <t>Thompson, Thomas</t>
  </si>
  <si>
    <t xml:space="preserve">h/o Mathilda </t>
  </si>
  <si>
    <t>Thompson, Mathilda</t>
  </si>
  <si>
    <t xml:space="preserve">w/o Thomas </t>
  </si>
  <si>
    <t>Weber, Henry</t>
  </si>
  <si>
    <t>Sept. 25, 1878</t>
  </si>
  <si>
    <t>Aug. 21, 1953</t>
  </si>
  <si>
    <t>Weber, Emma</t>
  </si>
  <si>
    <t>Dec. 28, 1875</t>
  </si>
  <si>
    <t>Feb. 12, 1951</t>
  </si>
  <si>
    <t>Dirks, Lily</t>
  </si>
  <si>
    <t>May 6, 1925</t>
  </si>
  <si>
    <t>Weber, Emily F.</t>
  </si>
  <si>
    <t>Teske, Fred H.</t>
  </si>
  <si>
    <t>Adjacent stone to:   Anna  Teske</t>
  </si>
  <si>
    <t>Teske, Anna</t>
  </si>
  <si>
    <t>July 10, 1912</t>
  </si>
  <si>
    <t>Adjacent stone to:   Fred H.  Teske</t>
  </si>
  <si>
    <t>Gremm, Ida K.</t>
  </si>
  <si>
    <t>Grouped with 2 other Gremm Graves:  Conrad and Luise</t>
  </si>
  <si>
    <t>Gremm, Conrad</t>
  </si>
  <si>
    <t>Grouped with 2 other Gremm Graves:  Luise and Ida K.</t>
  </si>
  <si>
    <t>Gremm, Luise</t>
  </si>
  <si>
    <t>Grouped with 2 other Gremm Graves:   Ida K. and Conrad</t>
  </si>
  <si>
    <t>Haakenson, Betty Jean</t>
  </si>
  <si>
    <t>May 30, 1927</t>
  </si>
  <si>
    <t xml:space="preserve">Infant d/o Florence and Henry Haakenson </t>
  </si>
  <si>
    <t>Schoo, Helga</t>
  </si>
  <si>
    <t>??? 17, 1878</t>
  </si>
  <si>
    <t>??? 3, 1897</t>
  </si>
  <si>
    <t>Duemmer, Dena</t>
  </si>
  <si>
    <t>Gremm, Ottilia M.</t>
  </si>
  <si>
    <t>Aug. 19, 1869</t>
  </si>
  <si>
    <t>Aug. 24, 1894</t>
  </si>
  <si>
    <t>w/o S. Barth  Grouped with 2 other Gremm Graves:  Henry and Maria (Wahl)</t>
  </si>
  <si>
    <t>Gremm, Henry</t>
  </si>
  <si>
    <t>Grouped with 2 other Gremm Graves:  Maria (Wahl) and Ottilia M.</t>
  </si>
  <si>
    <t>Gremm, Maria (Wahl)</t>
  </si>
  <si>
    <t>Grouped with 2 other Gremm Graves:   Ottilia M. and Henry</t>
  </si>
  <si>
    <t>Wahl, Maria</t>
  </si>
  <si>
    <t>Married name is Gremm Grouped with 2 other Gremm Graves:   Ottilia M. and Henry</t>
  </si>
  <si>
    <t>Duemmer, Barney</t>
  </si>
  <si>
    <t>Duemmer, Anna</t>
  </si>
  <si>
    <t>Schoo, John G.</t>
  </si>
  <si>
    <t>Jan. 2, 1916</t>
  </si>
  <si>
    <t>Schoo, Adelaide</t>
  </si>
  <si>
    <t>July 10, 1911</t>
  </si>
  <si>
    <t>Gremm, Leonard C.</t>
  </si>
  <si>
    <t>May 5, 1909</t>
  </si>
  <si>
    <t>Mar. 28, 1970</t>
  </si>
  <si>
    <t>Teske, Carl W.</t>
  </si>
  <si>
    <t xml:space="preserve">h/o Mary C.   </t>
  </si>
  <si>
    <t xml:space="preserve">Teske, Mary C.  </t>
  </si>
  <si>
    <t xml:space="preserve">w/o Carl W. </t>
  </si>
  <si>
    <t>Thompson, Theodore</t>
  </si>
  <si>
    <t>Goodno, Walter M.</t>
  </si>
  <si>
    <t xml:space="preserve">There is a second marker for: Goodno Walter M. </t>
  </si>
  <si>
    <t>Goodno, Lillian L.</t>
  </si>
  <si>
    <t>Nov. 20, 1893</t>
  </si>
  <si>
    <t>May 5, 1980</t>
  </si>
  <si>
    <t xml:space="preserve">US Army WW II There is a second marker for: Goodno Walter M. </t>
  </si>
  <si>
    <t>Erickson, Chester W.</t>
  </si>
  <si>
    <t>Erickson, Elsie F.</t>
  </si>
  <si>
    <t>Thompson, Orval S.</t>
  </si>
  <si>
    <t>Sept. 5, 1918</t>
  </si>
  <si>
    <t>Apr. 7, 1950</t>
  </si>
  <si>
    <t xml:space="preserve">Iowa CGM US Navy WW II </t>
  </si>
  <si>
    <t>Wiemerslage, William A.</t>
  </si>
  <si>
    <t>Wiemerslage, Emil L.</t>
  </si>
  <si>
    <t>Landmeyer, Lena</t>
  </si>
  <si>
    <t>Nov. 19, 1869</t>
  </si>
  <si>
    <t>Apr. 16, 1955</t>
  </si>
  <si>
    <t>Adjacent stone to:   Mary  Landmeyer</t>
  </si>
  <si>
    <t>Landmeyer, Mary</t>
  </si>
  <si>
    <t>Feb. 14, 1876</t>
  </si>
  <si>
    <t>Feb. 13, 1941</t>
  </si>
  <si>
    <t>Adjacent stone to:   Lena  Landmeyer</t>
  </si>
  <si>
    <t>Voegeding, Harold Henry</t>
  </si>
  <si>
    <t>Feb. 22, 1911</t>
  </si>
  <si>
    <t>Apr. 19, 1934</t>
  </si>
  <si>
    <t xml:space="preserve">Iowa Seaman 2Cl US Navy </t>
  </si>
  <si>
    <t>Wicks, Roy</t>
  </si>
  <si>
    <t>Wicks, Hulda</t>
  </si>
  <si>
    <t>Teske, Arthur</t>
  </si>
  <si>
    <t>Grouped with 3 other Teske Graves:  Sadie, August and Emma</t>
  </si>
  <si>
    <t>Teske, Sadie</t>
  </si>
  <si>
    <t>Grouped with 3 other Teske Graves:  August, Emma and Arthur</t>
  </si>
  <si>
    <t>Teske, August</t>
  </si>
  <si>
    <t>Grouped with 3 other Teske Graves:   Emma,  Arthur and Sadie</t>
  </si>
  <si>
    <t>Teske, Emma</t>
  </si>
  <si>
    <t>Grouped with 3 other Teske Graves:   Arthur,  Sadie and August</t>
  </si>
  <si>
    <t>Voegeding, Henry L.</t>
  </si>
  <si>
    <t>Voegeding, Mary M.</t>
  </si>
  <si>
    <t>Landmeyer, Henry</t>
  </si>
  <si>
    <t>Nov. 14, 1844</t>
  </si>
  <si>
    <t>Oct. 23, 1930</t>
  </si>
  <si>
    <t>Landmeyer, Emma</t>
  </si>
  <si>
    <t>Dec. 25, 1841</t>
  </si>
  <si>
    <t>Jan. 26, 1934</t>
  </si>
  <si>
    <t>Wiemerslage, Emil A.</t>
  </si>
  <si>
    <t>Wiemerslage, Caroline A.</t>
  </si>
  <si>
    <t>Landmeyer, Henry G.</t>
  </si>
  <si>
    <t>Landmeyer, Alice S.</t>
  </si>
  <si>
    <t>Fisher, George</t>
  </si>
  <si>
    <t>Fisher, Margret</t>
  </si>
  <si>
    <t>Landmeyer, Mildred</t>
  </si>
  <si>
    <t>Adjacent stone to:   George   Landmeyer</t>
  </si>
  <si>
    <t xml:space="preserve">Landmeyer, George </t>
  </si>
  <si>
    <t>Adjacent stone to:   Mildred  Landmeyer</t>
  </si>
  <si>
    <t>Wiemerslage, Barney</t>
  </si>
  <si>
    <t>Feb. 22, 1876</t>
  </si>
  <si>
    <t>S</t>
  </si>
  <si>
    <t>County</t>
  </si>
  <si>
    <t>Obit</t>
  </si>
  <si>
    <t>A— Surnames starting with  A</t>
  </si>
  <si>
    <t>B— Surnames starting with  B</t>
  </si>
  <si>
    <t>C— Surnames starting with  C</t>
  </si>
  <si>
    <t>D— Surnames starting with  D</t>
  </si>
  <si>
    <t>E— Surnames starting with  E</t>
  </si>
  <si>
    <t>F— Surnames starting with  F</t>
  </si>
  <si>
    <t>G— Surnames starting with  G</t>
  </si>
  <si>
    <t>H— Surnames starting with  H</t>
  </si>
  <si>
    <t>I— Surnames starting with  I</t>
  </si>
  <si>
    <t>J— Surnames starting with  J</t>
  </si>
  <si>
    <t>K— Surnames starting with  K</t>
  </si>
  <si>
    <t>L— Surnames starting with  L</t>
  </si>
  <si>
    <t>M— Surnames starting with  M</t>
  </si>
  <si>
    <t>N— Surnames starting with  N</t>
  </si>
  <si>
    <t>O— Surnames starting with  O</t>
  </si>
  <si>
    <t>P— Surnames starting with  P</t>
  </si>
  <si>
    <t>Q— Surnames starting with  Q</t>
  </si>
  <si>
    <t>R— Surnames starting with  R</t>
  </si>
  <si>
    <t>S— Surnames starting with  S</t>
  </si>
  <si>
    <t>T— Surnames starting with  T</t>
  </si>
  <si>
    <t>U— Surnames starting with  U</t>
  </si>
  <si>
    <t>V— Surnames starting with  V</t>
  </si>
  <si>
    <t>W— Surnames starting with  W</t>
  </si>
  <si>
    <t>X— Surnames starting with  X</t>
  </si>
  <si>
    <t>Y— Surnames starting with  Y</t>
  </si>
  <si>
    <t>Z— Surnames starting with  Z</t>
  </si>
  <si>
    <t>ZZ End of Surnames</t>
  </si>
  <si>
    <t>Total</t>
  </si>
  <si>
    <t>WP</t>
  </si>
  <si>
    <t xml:space="preserve"> graves is primarily based on a 100% Cemetery survey submitted by Bill Waters on August 25, 2010, and was created by merging the  information found in the Works Project Administration (WPA) 1930’s Graves Registration Survey (</t>
  </si>
  <si>
    <t>Hello Bill,</t>
  </si>
  <si>
    <t>In searching for people on the county website, I see you have a few puzzles with the WPA cemetery transcriptions.  I know a bit about 2 of the couples.  Unfortunately I'm not at all familiar with the cemeteries themselves since I've never been up there, but one of my cousins has.  He's mentioned Locust Lane (now just Locust) if that has any connection to cemetery locations.</t>
  </si>
  <si>
    <t>Bernard Dresselhaus and wife Diedericke would be buried in Canoe Township.  They were listed as Methodist on the 1895 Iowa state census, so if there's a Methodist church with it's own cemetery they would probably be there.  They owned a farm in Pleasant Township, I think in the area of the southwest corner but I'm not sure at the moment (haven't checked the 1885 state census yet).  Bernard was actually Bernhard Heinrich Dresselhaus, and his wife was Anna Diedericke Katharina Albers who was always called Diedericke.</t>
  </si>
  <si>
    <t>John S. Schov and wife Adelaide are actually Gerhard (Johann Gerhard) and Anna Adelheid Schoo.  Maybe their stone was hard to read and it looked like Schov.  They had a farm in section 36 of Canoe Township (per the 1885 Iowa state census) and were also Methodist.  They would probably be in the same cemetery as Dresselhaus.  It's kind of puzzling why Gerhard would be John S. on the tombstone.  He may have officially switched over to John late in life.  He was generally called Gerhard on the census, but was "J.G." on the 1915 Iowa state one.  The initial "S" has to be an error in the reading, maybe due to old-style lettering.  His wife was supposedly a Beier, but may have been a Meier.  (That's something we're still sorting out.  She was said to be a Myer by her children, per the 1925 Iowa state census, but she's called Beier on the Auswanderer list from Schale.  There was a Beier family and a Meier family there, so she could have been either.)</t>
  </si>
  <si>
    <t>Both the Dresselhaus and Schoo families were from Schale, Kreis (county) Tecklenburg, Westfalen.  So were the Landmeyer folks in Winneshiek County, but they're the only branch I know of who changed the spelling from the original Landmeier that all the rest still use.  The Teepe family in Winneshiek County is Schale connected, the mother of the group being a Landmeier.  The Teepe folks themselves were from Lengerich in Kreis Tecklenburg and have several ties to Schale families.  There may have even been a Teepe family who moved to Schale.  Allamakee County and Houston County, Minnesota are chock full of Schale people.</t>
  </si>
  <si>
    <t>Hope this helps.</t>
  </si>
  <si>
    <t>Gloria Scott  (avid hunter of Schale immigrants since we're all related some way or another!)</t>
  </si>
  <si>
    <t>Ludlow, Illinois</t>
  </si>
  <si>
    <t>Dresselhaus, Elmer F.</t>
  </si>
  <si>
    <t>Dresselhaus, Gladys L.</t>
  </si>
  <si>
    <t>Thompson</t>
  </si>
  <si>
    <t>Jthompson</t>
  </si>
  <si>
    <t>Nov. 20, 1922</t>
  </si>
  <si>
    <t>May 15, 2015</t>
  </si>
  <si>
    <t>Lund, Norma E. Oren (Corpus)</t>
  </si>
  <si>
    <t>winneshiek</t>
  </si>
  <si>
    <t>Oren, Norma E. (Corpus)</t>
  </si>
  <si>
    <t>Corpus, Norma E.</t>
  </si>
  <si>
    <t>Married Junior L. Oren May 16, 1945 and Duane Lund in 1995</t>
  </si>
  <si>
    <t xml:space="preserve">                                                                                                                                                                                                                                                                                                                                                                                                                                                                                                                                         </t>
  </si>
  <si>
    <t>Jerry Thompson</t>
  </si>
  <si>
    <t>Ransome, Raymond H.</t>
  </si>
  <si>
    <t>Sept. 15, 1943</t>
  </si>
  <si>
    <t>June 14, 2015</t>
  </si>
  <si>
    <t>h/o Pamela M. Ransom Married July 11, 1964 p/o Steven, Robert, Christopher, Douglas and Jennifer</t>
  </si>
  <si>
    <t>Erickson, T. Michael</t>
  </si>
  <si>
    <t>Nov. 13, 1969</t>
  </si>
  <si>
    <t>Mar. 6, 2015</t>
  </si>
  <si>
    <t>Tennant, Tsai C.</t>
  </si>
  <si>
    <t>Aug. 15, 1937</t>
  </si>
  <si>
    <t>Oct. 17, 2015</t>
  </si>
  <si>
    <t xml:space="preserve"> p/o Steve</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</si>
</sst>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theme="1"/>
      <name val="Calibri"/>
      <family val="2"/>
      <scheme val="minor"/>
    </font>
    <font>
      <sz val="20"/>
      <color theme="1"/>
      <name val="Calibri"/>
      <family val="2"/>
      <scheme val="minor"/>
    </font>
    <font>
      <sz val="10"/>
      <name val="Calibri"/>
      <family val="2"/>
      <scheme val="minor"/>
    </font>
    <font>
      <u/>
      <sz val="11"/>
      <color theme="10"/>
      <name val="Calibri"/>
      <family val="2"/>
    </font>
    <font>
      <u/>
      <sz val="10"/>
      <color theme="10"/>
      <name val="Calibri"/>
      <family val="2"/>
    </font>
    <font>
      <sz val="12"/>
      <color rgb="FF800000"/>
      <name val="Calibri"/>
      <family val="2"/>
      <scheme val="minor"/>
    </font>
    <font>
      <b/>
      <sz val="12"/>
      <color rgb="FFFF0000"/>
      <name val="Calibri"/>
      <family val="2"/>
      <scheme val="minor"/>
    </font>
    <font>
      <sz val="11"/>
      <name val="Calibri"/>
      <family val="2"/>
      <scheme val="minor"/>
    </font>
    <font>
      <sz val="10"/>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cellStyleXfs>
  <cellXfs count="41">
    <xf numFmtId="0" fontId="0" fillId="0" borderId="0" xfId="0"/>
    <xf numFmtId="0" fontId="0" fillId="0" borderId="0" xfId="0" applyAlignment="1">
      <alignment horizontal="center"/>
    </xf>
    <xf numFmtId="0" fontId="0" fillId="0" borderId="0" xfId="0"/>
    <xf numFmtId="0" fontId="0" fillId="0" borderId="0" xfId="0" applyAlignment="1">
      <alignment wrapText="1"/>
    </xf>
    <xf numFmtId="0" fontId="0" fillId="0" borderId="0" xfId="0" quotePrefix="1" applyAlignment="1">
      <alignment horizontal="center"/>
    </xf>
    <xf numFmtId="15" fontId="0" fillId="0" borderId="0" xfId="0" applyNumberFormat="1" applyAlignment="1">
      <alignment horizontal="center"/>
    </xf>
    <xf numFmtId="15" fontId="0" fillId="0" borderId="0" xfId="0" quotePrefix="1" applyNumberFormat="1" applyAlignment="1">
      <alignment horizontal="center"/>
    </xf>
    <xf numFmtId="0" fontId="18" fillId="0" borderId="0" xfId="0" applyFont="1" applyAlignment="1">
      <alignment horizontal="center"/>
    </xf>
    <xf numFmtId="0" fontId="0" fillId="0" borderId="0" xfId="0" applyAlignment="1">
      <alignment horizontal="left"/>
    </xf>
    <xf numFmtId="0" fontId="0" fillId="0" borderId="0" xfId="0" applyBorder="1"/>
    <xf numFmtId="0" fontId="19" fillId="0" borderId="0" xfId="0" applyFont="1" applyBorder="1"/>
    <xf numFmtId="0" fontId="20" fillId="0" borderId="0" xfId="0" applyFont="1" applyBorder="1" applyAlignment="1">
      <alignment horizontal="right"/>
    </xf>
    <xf numFmtId="0" fontId="20" fillId="0" borderId="0" xfId="0" applyFont="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left"/>
    </xf>
    <xf numFmtId="0" fontId="19" fillId="0" borderId="0" xfId="0" quotePrefix="1" applyFont="1" applyBorder="1" applyAlignment="1">
      <alignment horizontal="left"/>
    </xf>
    <xf numFmtId="1" fontId="0" fillId="0" borderId="0" xfId="0" applyNumberFormat="1" applyAlignment="1">
      <alignment horizontal="center"/>
    </xf>
    <xf numFmtId="0" fontId="21" fillId="0" borderId="10" xfId="0" applyFont="1" applyFill="1" applyBorder="1" applyAlignment="1">
      <alignment horizontal="center"/>
    </xf>
    <xf numFmtId="0" fontId="21" fillId="0" borderId="11" xfId="0" applyFont="1" applyFill="1" applyBorder="1" applyAlignment="1">
      <alignment horizontal="center"/>
    </xf>
    <xf numFmtId="9" fontId="0" fillId="0" borderId="0" xfId="42" applyFont="1" applyAlignment="1">
      <alignment horizontal="center"/>
    </xf>
    <xf numFmtId="0" fontId="23" fillId="0" borderId="0" xfId="43" applyFont="1" applyBorder="1" applyAlignment="1" applyProtection="1">
      <alignment horizontal="left"/>
    </xf>
    <xf numFmtId="0" fontId="19" fillId="0" borderId="0" xfId="0" applyFont="1" applyAlignment="1">
      <alignment horizontal="center"/>
    </xf>
    <xf numFmtId="0" fontId="19" fillId="0" borderId="0" xfId="0" applyFont="1"/>
    <xf numFmtId="0" fontId="24" fillId="0" borderId="0" xfId="0" applyFont="1" applyAlignment="1">
      <alignment horizontal="left"/>
    </xf>
    <xf numFmtId="0" fontId="0" fillId="0" borderId="0" xfId="0" applyNumberFormat="1"/>
    <xf numFmtId="0" fontId="21" fillId="0" borderId="0" xfId="0" applyFont="1" applyFill="1" applyBorder="1" applyAlignment="1">
      <alignment horizontal="center"/>
    </xf>
    <xf numFmtId="0" fontId="25" fillId="0" borderId="0" xfId="0" applyFont="1"/>
    <xf numFmtId="0" fontId="26" fillId="0" borderId="0" xfId="0" applyFont="1" applyBorder="1" applyAlignment="1"/>
    <xf numFmtId="0" fontId="26" fillId="0" borderId="0" xfId="0" applyFont="1" applyBorder="1" applyAlignment="1">
      <alignment horizontal="center"/>
    </xf>
    <xf numFmtId="0" fontId="26" fillId="0" borderId="0" xfId="0" applyFont="1"/>
    <xf numFmtId="0" fontId="26" fillId="0" borderId="0" xfId="0" applyFont="1" applyAlignment="1">
      <alignment horizontal="center"/>
    </xf>
    <xf numFmtId="0" fontId="21" fillId="33" borderId="0" xfId="0" applyFont="1" applyFill="1" applyBorder="1" applyAlignment="1">
      <alignment horizontal="center"/>
    </xf>
    <xf numFmtId="0" fontId="21" fillId="33" borderId="0" xfId="0" applyFont="1" applyFill="1" applyBorder="1" applyAlignment="1">
      <alignment horizontal="left"/>
    </xf>
    <xf numFmtId="0" fontId="26" fillId="0" borderId="0" xfId="0" applyFont="1" applyBorder="1"/>
    <xf numFmtId="0" fontId="26" fillId="0" borderId="0" xfId="0" applyFont="1" applyFill="1" applyBorder="1" applyAlignment="1"/>
    <xf numFmtId="0" fontId="26" fillId="0" borderId="0" xfId="0" applyFont="1" applyFill="1" applyBorder="1"/>
    <xf numFmtId="0" fontId="26" fillId="0" borderId="0" xfId="0" quotePrefix="1" applyFont="1" applyBorder="1" applyAlignment="1">
      <alignment horizontal="center"/>
    </xf>
    <xf numFmtId="0" fontId="14" fillId="0" borderId="0" xfId="0" applyFont="1" applyBorder="1" applyAlignment="1">
      <alignment horizontal="center"/>
    </xf>
    <xf numFmtId="0" fontId="0" fillId="0" borderId="0" xfId="0" applyAlignment="1"/>
    <xf numFmtId="0" fontId="27" fillId="0" borderId="0" xfId="0" applyFont="1"/>
    <xf numFmtId="0" fontId="0" fillId="34" borderId="0" xfId="0" applyFill="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mailto:djsowers@powerbank.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workbookViewId="0">
      <selection activeCell="A2" sqref="A2:E38"/>
    </sheetView>
  </sheetViews>
  <sheetFormatPr defaultRowHeight="15" x14ac:dyDescent="0.25"/>
  <cols>
    <col min="1" max="1" width="9.140625" style="1"/>
    <col min="2" max="2" width="30.7109375" customWidth="1"/>
    <col min="3" max="4" width="20.7109375" style="1" customWidth="1"/>
    <col min="5" max="5" width="28.7109375" customWidth="1"/>
    <col min="6" max="7" width="20.7109375" customWidth="1"/>
    <col min="8" max="8" width="2.7109375" customWidth="1"/>
  </cols>
  <sheetData>
    <row r="1" spans="1:9" x14ac:dyDescent="0.25">
      <c r="A1" s="1" t="s">
        <v>0</v>
      </c>
      <c r="B1" s="2" t="s">
        <v>2</v>
      </c>
      <c r="C1" s="1" t="s">
        <v>3</v>
      </c>
      <c r="D1" s="1" t="s">
        <v>4</v>
      </c>
      <c r="E1" s="2" t="s">
        <v>5</v>
      </c>
      <c r="F1" s="2"/>
      <c r="G1" s="2"/>
      <c r="H1" s="2"/>
      <c r="I1" s="2"/>
    </row>
    <row r="2" spans="1:9" x14ac:dyDescent="0.25">
      <c r="B2" s="2"/>
      <c r="E2" s="2"/>
      <c r="F2" s="2"/>
      <c r="G2" s="2"/>
      <c r="H2" s="2"/>
    </row>
    <row r="3" spans="1:9" x14ac:dyDescent="0.25">
      <c r="B3" s="2"/>
      <c r="E3" s="2"/>
      <c r="F3" s="2"/>
      <c r="G3" s="2"/>
    </row>
    <row r="4" spans="1:9" x14ac:dyDescent="0.25">
      <c r="B4" s="2"/>
      <c r="E4" s="2"/>
      <c r="F4" s="2"/>
      <c r="G4" s="2"/>
      <c r="H4" s="2"/>
    </row>
    <row r="5" spans="1:9" x14ac:dyDescent="0.25">
      <c r="B5" s="2"/>
      <c r="E5" s="2"/>
      <c r="F5" s="2"/>
      <c r="G5" s="2"/>
      <c r="H5" s="2"/>
    </row>
    <row r="6" spans="1:9" x14ac:dyDescent="0.25">
      <c r="B6" s="2"/>
      <c r="E6" s="2"/>
      <c r="F6" s="2"/>
      <c r="G6" s="2"/>
      <c r="H6" s="2"/>
    </row>
    <row r="7" spans="1:9" x14ac:dyDescent="0.25">
      <c r="B7" s="2"/>
      <c r="E7" s="2"/>
      <c r="F7" s="2"/>
      <c r="G7" s="2"/>
      <c r="H7" s="2"/>
    </row>
    <row r="8" spans="1:9" x14ac:dyDescent="0.25">
      <c r="B8" s="2"/>
      <c r="D8" s="4"/>
      <c r="E8" s="2"/>
      <c r="F8" s="2"/>
      <c r="G8" s="2"/>
      <c r="H8" s="2"/>
    </row>
    <row r="9" spans="1:9" x14ac:dyDescent="0.25">
      <c r="B9" s="2"/>
      <c r="D9" s="4"/>
      <c r="E9" s="2"/>
      <c r="F9" s="2"/>
      <c r="G9" s="2"/>
      <c r="H9" s="2"/>
    </row>
    <row r="10" spans="1:9" x14ac:dyDescent="0.25">
      <c r="B10" s="2"/>
      <c r="E10" s="2"/>
      <c r="F10" s="2"/>
      <c r="G10" s="2"/>
      <c r="H10" s="2"/>
    </row>
    <row r="11" spans="1:9" x14ac:dyDescent="0.25">
      <c r="B11" s="2"/>
      <c r="E11" s="2"/>
      <c r="F11" s="2"/>
      <c r="G11" s="2"/>
      <c r="H11" s="2"/>
    </row>
    <row r="12" spans="1:9" x14ac:dyDescent="0.25">
      <c r="B12" s="2"/>
      <c r="E12" s="2"/>
      <c r="F12" s="2"/>
      <c r="G12" s="2"/>
      <c r="H12" s="2"/>
    </row>
    <row r="13" spans="1:9" x14ac:dyDescent="0.25">
      <c r="B13" s="2"/>
      <c r="D13" s="4"/>
      <c r="E13" s="2"/>
      <c r="F13" s="2"/>
      <c r="G13" s="2"/>
      <c r="H13" s="2"/>
    </row>
    <row r="14" spans="1:9" x14ac:dyDescent="0.25">
      <c r="B14" s="2"/>
      <c r="E14" s="2"/>
      <c r="F14" s="2"/>
      <c r="G14" s="2"/>
      <c r="H14" s="2"/>
    </row>
    <row r="15" spans="1:9" x14ac:dyDescent="0.25">
      <c r="B15" s="2"/>
      <c r="C15" s="4"/>
      <c r="D15" s="4"/>
      <c r="E15" s="2"/>
      <c r="F15" s="2"/>
      <c r="G15" s="2"/>
      <c r="H15" s="2"/>
    </row>
    <row r="16" spans="1:9" x14ac:dyDescent="0.25">
      <c r="C16" s="4"/>
      <c r="D16" s="4"/>
      <c r="E16" s="2"/>
      <c r="F16" s="2"/>
      <c r="G16" s="2"/>
      <c r="H16" s="2"/>
    </row>
    <row r="17" spans="2:8" x14ac:dyDescent="0.25">
      <c r="E17" s="2"/>
      <c r="F17" s="2"/>
      <c r="G17" s="2"/>
      <c r="H17" s="2"/>
    </row>
    <row r="18" spans="2:8" x14ac:dyDescent="0.25">
      <c r="E18" s="2"/>
      <c r="F18" s="2"/>
      <c r="G18" s="2"/>
      <c r="H18" s="2"/>
    </row>
    <row r="19" spans="2:8" x14ac:dyDescent="0.25">
      <c r="B19" s="2"/>
      <c r="E19" s="2"/>
      <c r="F19" s="2"/>
      <c r="G19" s="2"/>
      <c r="H19" s="2"/>
    </row>
    <row r="20" spans="2:8" x14ac:dyDescent="0.25">
      <c r="B20" s="2"/>
      <c r="E20" s="3"/>
      <c r="F20" s="2"/>
      <c r="G20" s="2"/>
      <c r="H20" s="2"/>
    </row>
    <row r="21" spans="2:8" x14ac:dyDescent="0.25">
      <c r="B21" s="2"/>
      <c r="E21" s="3"/>
      <c r="F21" s="2"/>
      <c r="G21" s="2"/>
      <c r="H21" s="2"/>
    </row>
    <row r="22" spans="2:8" x14ac:dyDescent="0.25">
      <c r="C22" s="4"/>
      <c r="D22" s="4"/>
      <c r="E22" s="2"/>
      <c r="F22" s="2"/>
      <c r="G22" s="2"/>
      <c r="H22" s="2"/>
    </row>
    <row r="23" spans="2:8" x14ac:dyDescent="0.25">
      <c r="C23" s="4"/>
      <c r="D23" s="4"/>
      <c r="E23" s="2"/>
      <c r="F23" s="2"/>
      <c r="G23" s="2"/>
      <c r="H23" s="2"/>
    </row>
    <row r="24" spans="2:8" x14ac:dyDescent="0.25">
      <c r="E24" s="2"/>
      <c r="F24" s="2"/>
      <c r="G24" s="2"/>
      <c r="H24" s="2"/>
    </row>
    <row r="25" spans="2:8" x14ac:dyDescent="0.25">
      <c r="E25" s="2"/>
      <c r="F25" s="2"/>
      <c r="G25" s="2"/>
      <c r="H25" s="2"/>
    </row>
    <row r="26" spans="2:8" x14ac:dyDescent="0.25">
      <c r="E26" s="2"/>
      <c r="F26" s="2"/>
      <c r="G26" s="2"/>
      <c r="H26" s="2"/>
    </row>
    <row r="27" spans="2:8" x14ac:dyDescent="0.25">
      <c r="B27" s="2"/>
      <c r="E27" s="2"/>
      <c r="F27" s="2"/>
      <c r="G27" s="2"/>
      <c r="H27" s="2"/>
    </row>
    <row r="28" spans="2:8" x14ac:dyDescent="0.25">
      <c r="C28" s="4"/>
      <c r="D28" s="4"/>
      <c r="F28" s="2"/>
      <c r="G28" s="2"/>
      <c r="H28" s="2"/>
    </row>
    <row r="29" spans="2:8" x14ac:dyDescent="0.25">
      <c r="C29" s="4"/>
      <c r="D29" s="4"/>
      <c r="F29" s="2"/>
      <c r="G29" s="2"/>
      <c r="H29" s="2"/>
    </row>
    <row r="30" spans="2:8" x14ac:dyDescent="0.25">
      <c r="D30" s="4"/>
      <c r="E30" s="2"/>
      <c r="F30" s="2"/>
      <c r="G30" s="2"/>
      <c r="H30" s="2"/>
    </row>
    <row r="31" spans="2:8" x14ac:dyDescent="0.25">
      <c r="E31" s="2"/>
      <c r="F31" s="2"/>
      <c r="G31" s="2"/>
      <c r="H31" s="2"/>
    </row>
    <row r="32" spans="2:8" x14ac:dyDescent="0.25">
      <c r="E32" s="2"/>
      <c r="F32" s="2"/>
      <c r="G32" s="2"/>
      <c r="H32" s="2"/>
    </row>
    <row r="33" spans="2:8" x14ac:dyDescent="0.25">
      <c r="B33" s="2"/>
      <c r="E33" s="2"/>
      <c r="F33" s="2"/>
      <c r="G33" s="2"/>
      <c r="H33" s="2"/>
    </row>
    <row r="34" spans="2:8" x14ac:dyDescent="0.25">
      <c r="E34" s="2"/>
      <c r="F34" s="2"/>
      <c r="G34" s="2"/>
      <c r="H34" s="2"/>
    </row>
    <row r="35" spans="2:8" x14ac:dyDescent="0.25">
      <c r="E35" s="2"/>
      <c r="F35" s="2"/>
      <c r="G35" s="2"/>
      <c r="H35" s="2"/>
    </row>
    <row r="36" spans="2:8" x14ac:dyDescent="0.25">
      <c r="B36" s="2"/>
      <c r="E36" s="2"/>
      <c r="F36" s="2"/>
      <c r="G36" s="2"/>
      <c r="H36" s="2"/>
    </row>
    <row r="37" spans="2:8" x14ac:dyDescent="0.25">
      <c r="C37" s="4"/>
      <c r="D37" s="4"/>
      <c r="E37" s="2"/>
      <c r="F37" s="2"/>
      <c r="G37" s="2"/>
      <c r="H37" s="2"/>
    </row>
    <row r="38" spans="2:8" x14ac:dyDescent="0.25">
      <c r="D38" s="4"/>
      <c r="E38" s="2"/>
      <c r="F38" s="2"/>
      <c r="G38" s="2"/>
      <c r="H38" s="2"/>
    </row>
    <row r="39" spans="2:8" x14ac:dyDescent="0.25">
      <c r="E39" s="2"/>
      <c r="F39" s="2"/>
      <c r="G39" s="2"/>
      <c r="H39" s="2"/>
    </row>
    <row r="40" spans="2:8" x14ac:dyDescent="0.25">
      <c r="E40" s="2"/>
      <c r="F40" s="2"/>
      <c r="G40" s="2"/>
      <c r="H40" s="2"/>
    </row>
    <row r="41" spans="2:8" x14ac:dyDescent="0.25">
      <c r="B41" s="2"/>
      <c r="E41" s="2"/>
      <c r="F41" s="2"/>
      <c r="G41" s="2"/>
      <c r="H41" s="2"/>
    </row>
    <row r="42" spans="2:8" x14ac:dyDescent="0.25">
      <c r="F42" s="2"/>
      <c r="G42" s="2"/>
      <c r="H42" s="2"/>
    </row>
    <row r="43" spans="2:8" x14ac:dyDescent="0.25">
      <c r="F43" s="2"/>
      <c r="G43" s="2"/>
      <c r="H43" s="2"/>
    </row>
    <row r="44" spans="2:8" x14ac:dyDescent="0.25">
      <c r="E44" s="2"/>
      <c r="F44" s="2"/>
      <c r="G44" s="2"/>
      <c r="H44" s="2"/>
    </row>
    <row r="45" spans="2:8" x14ac:dyDescent="0.25">
      <c r="E45" s="2"/>
      <c r="F45" s="2"/>
      <c r="G45" s="2"/>
      <c r="H45" s="2"/>
    </row>
    <row r="46" spans="2:8" x14ac:dyDescent="0.25">
      <c r="E46" s="2"/>
      <c r="F46" s="2"/>
      <c r="G46" s="2"/>
      <c r="H46" s="2"/>
    </row>
    <row r="47" spans="2:8" x14ac:dyDescent="0.25">
      <c r="E47" s="2"/>
      <c r="F47" s="2"/>
      <c r="G47" s="2"/>
      <c r="H47" s="2"/>
    </row>
    <row r="48" spans="2:8" x14ac:dyDescent="0.25">
      <c r="B48" s="2"/>
      <c r="E48" s="2"/>
      <c r="F48" s="2"/>
      <c r="G48" s="2"/>
      <c r="H48" s="2"/>
    </row>
    <row r="49" spans="2:8" x14ac:dyDescent="0.25">
      <c r="C49" s="4"/>
      <c r="D49" s="4"/>
      <c r="E49" s="3"/>
      <c r="F49" s="2"/>
      <c r="G49" s="2"/>
      <c r="H49" s="2"/>
    </row>
    <row r="50" spans="2:8" x14ac:dyDescent="0.25">
      <c r="E50" s="2"/>
      <c r="F50" s="2"/>
      <c r="G50" s="2"/>
      <c r="H50" s="2"/>
    </row>
    <row r="51" spans="2:8" x14ac:dyDescent="0.25">
      <c r="B51" s="2"/>
      <c r="E51" s="3"/>
      <c r="F51" s="2"/>
      <c r="G51" s="2"/>
      <c r="H51" s="2"/>
    </row>
    <row r="52" spans="2:8" x14ac:dyDescent="0.25">
      <c r="D52" s="6"/>
      <c r="E52" s="2"/>
      <c r="F52" s="2"/>
      <c r="G52" s="2"/>
      <c r="H52" s="2"/>
    </row>
    <row r="53" spans="2:8" x14ac:dyDescent="0.25">
      <c r="D53" s="4"/>
      <c r="E53" s="2"/>
      <c r="F53" s="2"/>
      <c r="G53" s="2"/>
      <c r="H53" s="2"/>
    </row>
    <row r="54" spans="2:8" x14ac:dyDescent="0.25">
      <c r="D54" s="4"/>
      <c r="E54" s="2"/>
      <c r="F54" s="2"/>
      <c r="G54" s="2"/>
      <c r="H54" s="2"/>
    </row>
    <row r="55" spans="2:8" x14ac:dyDescent="0.25">
      <c r="D55" s="4"/>
      <c r="E55" s="2"/>
      <c r="F55" s="2"/>
      <c r="G55" s="2"/>
      <c r="H55" s="2"/>
    </row>
    <row r="56" spans="2:8" x14ac:dyDescent="0.25">
      <c r="E56" s="2"/>
      <c r="F56" s="2"/>
      <c r="G56" s="2"/>
      <c r="H56" s="2"/>
    </row>
    <row r="57" spans="2:8" x14ac:dyDescent="0.25">
      <c r="E57" s="2"/>
      <c r="F57" s="2"/>
      <c r="G57" s="2"/>
      <c r="H57" s="2"/>
    </row>
    <row r="58" spans="2:8" x14ac:dyDescent="0.25">
      <c r="E58" s="2"/>
      <c r="F58" s="2"/>
      <c r="G58" s="2"/>
      <c r="H58" s="2"/>
    </row>
    <row r="59" spans="2:8" x14ac:dyDescent="0.25">
      <c r="E59" s="2"/>
      <c r="F59" s="2"/>
      <c r="G59" s="2"/>
      <c r="H59" s="2"/>
    </row>
    <row r="60" spans="2:8" x14ac:dyDescent="0.25">
      <c r="E60" s="2"/>
      <c r="F60" s="2"/>
      <c r="G60" s="2"/>
      <c r="H60" s="2"/>
    </row>
    <row r="61" spans="2:8" x14ac:dyDescent="0.25">
      <c r="B61" s="2"/>
      <c r="E61" s="2"/>
      <c r="F61" s="2"/>
      <c r="G61" s="2"/>
      <c r="H61" s="2"/>
    </row>
    <row r="62" spans="2:8" x14ac:dyDescent="0.25">
      <c r="B62" s="2"/>
      <c r="C62" s="4"/>
      <c r="D62" s="4"/>
      <c r="E62" s="2"/>
      <c r="F62" s="2"/>
      <c r="G62" s="2"/>
      <c r="H62" s="2"/>
    </row>
    <row r="63" spans="2:8" x14ac:dyDescent="0.25">
      <c r="D63" s="4"/>
      <c r="F63" s="2"/>
      <c r="G63" s="2"/>
      <c r="H63" s="2"/>
    </row>
    <row r="64" spans="2:8" x14ac:dyDescent="0.25">
      <c r="D64" s="4"/>
      <c r="F64" s="2"/>
      <c r="G64" s="2"/>
      <c r="H64" s="2"/>
    </row>
    <row r="65" spans="1:8" x14ac:dyDescent="0.25">
      <c r="B65" s="2"/>
      <c r="E65" s="2"/>
      <c r="F65" s="2"/>
      <c r="G65" s="2"/>
      <c r="H65" s="2"/>
    </row>
    <row r="66" spans="1:8" x14ac:dyDescent="0.25">
      <c r="E66" s="2"/>
      <c r="F66" s="2"/>
      <c r="G66" s="2"/>
      <c r="H66" s="2"/>
    </row>
    <row r="67" spans="1:8" x14ac:dyDescent="0.25">
      <c r="E67" s="2"/>
      <c r="F67" s="2"/>
      <c r="G67" s="2"/>
      <c r="H67" s="2"/>
    </row>
    <row r="68" spans="1:8" x14ac:dyDescent="0.25">
      <c r="B68" s="2"/>
      <c r="E68" s="2"/>
      <c r="F68" s="2"/>
      <c r="G68" s="2"/>
      <c r="H68" s="2"/>
    </row>
    <row r="69" spans="1:8" x14ac:dyDescent="0.25">
      <c r="B69" s="2"/>
      <c r="E69" s="2"/>
      <c r="F69" s="2"/>
      <c r="G69" s="2"/>
      <c r="H69" s="2"/>
    </row>
    <row r="70" spans="1:8" x14ac:dyDescent="0.25">
      <c r="E70" s="2"/>
      <c r="F70" s="2"/>
      <c r="G70" s="2"/>
      <c r="H70" s="2"/>
    </row>
    <row r="71" spans="1:8" x14ac:dyDescent="0.25">
      <c r="E71" s="2"/>
      <c r="F71" s="2"/>
      <c r="G71" s="2"/>
      <c r="H71" s="2"/>
    </row>
    <row r="72" spans="1:8" x14ac:dyDescent="0.25">
      <c r="E72" s="2"/>
      <c r="F72" s="2"/>
      <c r="G72" s="2"/>
      <c r="H72" s="2"/>
    </row>
    <row r="73" spans="1:8" x14ac:dyDescent="0.25">
      <c r="E73" s="2"/>
      <c r="F73" s="2"/>
      <c r="G73" s="2"/>
      <c r="H73" s="2"/>
    </row>
    <row r="74" spans="1:8" x14ac:dyDescent="0.25">
      <c r="D74" s="4"/>
      <c r="E74" s="3"/>
      <c r="F74" s="2"/>
      <c r="G74" s="2"/>
      <c r="H74" s="2"/>
    </row>
    <row r="75" spans="1:8" s="2" customFormat="1" x14ac:dyDescent="0.25">
      <c r="A75" s="1"/>
      <c r="C75" s="1"/>
      <c r="D75" s="4"/>
      <c r="E75" s="3"/>
    </row>
    <row r="76" spans="1:8" x14ac:dyDescent="0.25">
      <c r="E76" s="2"/>
      <c r="F76" s="2"/>
      <c r="G76" s="2"/>
      <c r="H76" s="2"/>
    </row>
    <row r="77" spans="1:8" x14ac:dyDescent="0.25">
      <c r="E77" s="2"/>
      <c r="F77" s="2"/>
      <c r="G77" s="2"/>
      <c r="H77" s="2"/>
    </row>
    <row r="78" spans="1:8" x14ac:dyDescent="0.25">
      <c r="D78" s="4"/>
      <c r="E78" s="3"/>
      <c r="F78" s="2"/>
      <c r="G78" s="2"/>
      <c r="H78" s="2"/>
    </row>
    <row r="79" spans="1:8" x14ac:dyDescent="0.25">
      <c r="C79" s="4"/>
      <c r="D79" s="4"/>
      <c r="E79" s="3"/>
      <c r="F79" s="2"/>
      <c r="G79" s="2"/>
      <c r="H79" s="2"/>
    </row>
    <row r="80" spans="1:8" x14ac:dyDescent="0.25">
      <c r="D80" s="4"/>
      <c r="E80" s="3"/>
      <c r="F80" s="2"/>
      <c r="G80" s="2"/>
      <c r="H80" s="2"/>
    </row>
    <row r="81" spans="1:8" x14ac:dyDescent="0.25">
      <c r="E81" s="2"/>
      <c r="F81" s="2"/>
      <c r="G81" s="2"/>
      <c r="H81" s="2"/>
    </row>
    <row r="82" spans="1:8" x14ac:dyDescent="0.25">
      <c r="E82" s="2"/>
      <c r="F82" s="2"/>
      <c r="G82" s="2"/>
      <c r="H82" s="2"/>
    </row>
    <row r="83" spans="1:8" x14ac:dyDescent="0.25">
      <c r="E83" s="2"/>
      <c r="F83" s="2"/>
      <c r="G83" s="2"/>
      <c r="H83" s="2"/>
    </row>
    <row r="84" spans="1:8" x14ac:dyDescent="0.25">
      <c r="E84" s="2"/>
      <c r="F84" s="2"/>
      <c r="G84" s="2"/>
      <c r="H84" s="2"/>
    </row>
    <row r="85" spans="1:8" x14ac:dyDescent="0.25">
      <c r="D85" s="4"/>
      <c r="E85" s="3"/>
      <c r="F85" s="2"/>
      <c r="G85" s="2"/>
      <c r="H85" s="2"/>
    </row>
    <row r="86" spans="1:8" x14ac:dyDescent="0.25">
      <c r="D86" s="4"/>
      <c r="E86" s="2"/>
      <c r="F86" s="2"/>
      <c r="G86" s="2"/>
      <c r="H86" s="2"/>
    </row>
    <row r="87" spans="1:8" x14ac:dyDescent="0.25">
      <c r="D87" s="4"/>
      <c r="E87" s="2"/>
      <c r="F87" s="2"/>
      <c r="G87" s="2"/>
      <c r="H87" s="2"/>
    </row>
    <row r="88" spans="1:8" x14ac:dyDescent="0.25">
      <c r="C88" s="7"/>
      <c r="D88" s="7"/>
      <c r="E88" s="3"/>
      <c r="F88" s="2"/>
      <c r="G88" s="2"/>
      <c r="H88" s="2"/>
    </row>
    <row r="89" spans="1:8" x14ac:dyDescent="0.25">
      <c r="E89" s="2"/>
      <c r="F89" s="2"/>
      <c r="G89" s="2"/>
      <c r="H89" s="2"/>
    </row>
    <row r="90" spans="1:8" s="2" customFormat="1" x14ac:dyDescent="0.25">
      <c r="A90" s="1"/>
      <c r="C90" s="1"/>
      <c r="D90" s="4"/>
      <c r="E90" s="3"/>
    </row>
    <row r="91" spans="1:8" x14ac:dyDescent="0.25">
      <c r="E91" s="3"/>
      <c r="F91" s="2"/>
      <c r="G91" s="2"/>
      <c r="H91" s="2"/>
    </row>
    <row r="92" spans="1:8" x14ac:dyDescent="0.25">
      <c r="E92" s="2"/>
      <c r="F92" s="2"/>
      <c r="G92" s="2"/>
      <c r="H92" s="2"/>
    </row>
    <row r="93" spans="1:8" x14ac:dyDescent="0.25">
      <c r="E93" s="2"/>
      <c r="F93" s="2"/>
      <c r="G93" s="2"/>
      <c r="H93" s="2"/>
    </row>
    <row r="94" spans="1:8" x14ac:dyDescent="0.25">
      <c r="E94" s="2"/>
      <c r="F94" s="2"/>
      <c r="G94" s="2"/>
      <c r="H94" s="2"/>
    </row>
    <row r="95" spans="1:8" x14ac:dyDescent="0.25">
      <c r="E95" s="2"/>
      <c r="F95" s="2"/>
      <c r="G95" s="2"/>
      <c r="H95" s="2"/>
    </row>
    <row r="96" spans="1:8" x14ac:dyDescent="0.25">
      <c r="E96" s="2"/>
      <c r="F96" s="2"/>
      <c r="G96" s="2"/>
      <c r="H96" s="2"/>
    </row>
    <row r="97" spans="2:8" x14ac:dyDescent="0.25">
      <c r="E97" s="2"/>
      <c r="F97" s="2"/>
      <c r="G97" s="2"/>
      <c r="H97" s="2"/>
    </row>
    <row r="98" spans="2:8" x14ac:dyDescent="0.25">
      <c r="E98" s="2"/>
      <c r="F98" s="2"/>
      <c r="G98" s="2"/>
      <c r="H98" s="2"/>
    </row>
    <row r="99" spans="2:8" x14ac:dyDescent="0.25">
      <c r="B99" s="2"/>
      <c r="E99" s="2"/>
      <c r="F99" s="2"/>
      <c r="G99" s="2"/>
      <c r="H99" s="2"/>
    </row>
    <row r="100" spans="2:8" x14ac:dyDescent="0.25">
      <c r="E100" s="2"/>
      <c r="F100" s="2"/>
      <c r="G100" s="2"/>
      <c r="H100" s="2"/>
    </row>
    <row r="101" spans="2:8" x14ac:dyDescent="0.25">
      <c r="D101" s="4"/>
      <c r="E101" s="3"/>
      <c r="F101" s="2"/>
      <c r="G101" s="2"/>
      <c r="H101" s="2"/>
    </row>
    <row r="102" spans="2:8" x14ac:dyDescent="0.25">
      <c r="B102" s="2"/>
      <c r="E102" s="2"/>
      <c r="F102" s="2"/>
      <c r="G102" s="2"/>
      <c r="H102" s="2"/>
    </row>
    <row r="103" spans="2:8" x14ac:dyDescent="0.25">
      <c r="C103" s="5"/>
      <c r="D103" s="4"/>
      <c r="E103" s="2"/>
      <c r="F103" s="2"/>
      <c r="G103" s="2"/>
      <c r="H103" s="2"/>
    </row>
    <row r="104" spans="2:8" x14ac:dyDescent="0.25">
      <c r="B104" s="2"/>
      <c r="D104" s="4"/>
      <c r="E104" s="2"/>
      <c r="F104" s="2"/>
      <c r="G104" s="2"/>
      <c r="H104" s="2"/>
    </row>
    <row r="105" spans="2:8" x14ac:dyDescent="0.25">
      <c r="B105" s="2"/>
      <c r="E105" s="2"/>
      <c r="F105" s="2"/>
      <c r="G105" s="2"/>
      <c r="H105" s="2"/>
    </row>
    <row r="106" spans="2:8" x14ac:dyDescent="0.25">
      <c r="B106" s="2"/>
      <c r="E106" s="2"/>
      <c r="F106" s="2"/>
      <c r="G106" s="2"/>
      <c r="H106" s="2"/>
    </row>
    <row r="107" spans="2:8" x14ac:dyDescent="0.25">
      <c r="B107" s="2"/>
      <c r="D107" s="4"/>
      <c r="E107" s="2"/>
      <c r="F107" s="2"/>
      <c r="G107" s="2"/>
      <c r="H107" s="2"/>
    </row>
    <row r="108" spans="2:8" x14ac:dyDescent="0.25">
      <c r="E108" s="2"/>
      <c r="F108" s="2"/>
      <c r="G108" s="2"/>
      <c r="H108" s="2"/>
    </row>
    <row r="109" spans="2:8" x14ac:dyDescent="0.25">
      <c r="D109" s="4"/>
      <c r="E109" s="3"/>
      <c r="F109" s="2"/>
      <c r="G109" s="2"/>
      <c r="H109" s="2"/>
    </row>
    <row r="110" spans="2:8" x14ac:dyDescent="0.25">
      <c r="B110" s="2"/>
      <c r="D110" s="4"/>
      <c r="E110" s="2"/>
      <c r="F110" s="2"/>
      <c r="G110" s="2"/>
      <c r="H110" s="2"/>
    </row>
    <row r="111" spans="2:8" x14ac:dyDescent="0.25">
      <c r="B111" s="2"/>
      <c r="D111" s="4"/>
      <c r="E111" s="2"/>
      <c r="F111" s="2"/>
      <c r="G111" s="2"/>
      <c r="H111" s="2"/>
    </row>
    <row r="112" spans="2:8" x14ac:dyDescent="0.25">
      <c r="C112" s="4"/>
      <c r="D112" s="4"/>
      <c r="E112" s="2"/>
      <c r="F112" s="2"/>
      <c r="G112" s="2"/>
      <c r="H112" s="2"/>
    </row>
    <row r="113" spans="2:8" x14ac:dyDescent="0.25">
      <c r="D113" s="4"/>
      <c r="E113" s="2"/>
      <c r="F113" s="2"/>
      <c r="G113" s="2"/>
      <c r="H113" s="2"/>
    </row>
    <row r="114" spans="2:8" x14ac:dyDescent="0.25">
      <c r="E114" s="2"/>
      <c r="F114" s="2"/>
      <c r="G114" s="2"/>
      <c r="H114" s="2"/>
    </row>
    <row r="115" spans="2:8" x14ac:dyDescent="0.25">
      <c r="D115" s="4"/>
      <c r="E115" s="3"/>
      <c r="F115" s="2"/>
      <c r="G115" s="2"/>
      <c r="H115" s="2"/>
    </row>
    <row r="116" spans="2:8" x14ac:dyDescent="0.25">
      <c r="B116" s="2"/>
      <c r="E116" s="2"/>
      <c r="F116" s="2"/>
      <c r="G116" s="2"/>
      <c r="H116" s="2"/>
    </row>
    <row r="117" spans="2:8" x14ac:dyDescent="0.25">
      <c r="E117" s="2"/>
      <c r="F117" s="2"/>
      <c r="G117" s="2"/>
      <c r="H117" s="2"/>
    </row>
    <row r="118" spans="2:8" x14ac:dyDescent="0.25">
      <c r="E118" s="2"/>
      <c r="F118" s="2"/>
      <c r="G118" s="2"/>
      <c r="H118" s="2"/>
    </row>
    <row r="119" spans="2:8" x14ac:dyDescent="0.25">
      <c r="D119" s="4"/>
      <c r="E119" s="2"/>
      <c r="F119" s="2"/>
      <c r="G119" s="2"/>
      <c r="H119" s="2"/>
    </row>
    <row r="120" spans="2:8" x14ac:dyDescent="0.25">
      <c r="D120" s="4"/>
      <c r="E120" s="2"/>
      <c r="F120" s="2"/>
      <c r="G120" s="2"/>
      <c r="H120" s="2"/>
    </row>
    <row r="121" spans="2:8" x14ac:dyDescent="0.25">
      <c r="D121" s="4"/>
      <c r="E121" s="2"/>
      <c r="F121" s="2"/>
      <c r="G121" s="2"/>
      <c r="H121" s="2"/>
    </row>
    <row r="122" spans="2:8" x14ac:dyDescent="0.25">
      <c r="E122" s="2"/>
      <c r="F122" s="2"/>
      <c r="G122" s="2"/>
      <c r="H122" s="2"/>
    </row>
    <row r="123" spans="2:8" x14ac:dyDescent="0.25">
      <c r="D123" s="4"/>
      <c r="E123" s="2"/>
      <c r="F123" s="2"/>
      <c r="G123" s="2"/>
      <c r="H123" s="2"/>
    </row>
    <row r="124" spans="2:8" x14ac:dyDescent="0.25">
      <c r="C124" s="4"/>
      <c r="D124" s="4"/>
      <c r="E124" s="2"/>
      <c r="F124" s="2"/>
      <c r="G124" s="2"/>
      <c r="H124" s="2"/>
    </row>
    <row r="125" spans="2:8" x14ac:dyDescent="0.25">
      <c r="D125" s="4"/>
      <c r="E125" s="3"/>
      <c r="F125" s="2"/>
      <c r="G125" s="2"/>
      <c r="H125" s="2"/>
    </row>
    <row r="126" spans="2:8" x14ac:dyDescent="0.25">
      <c r="E126" s="2"/>
      <c r="F126" s="2"/>
      <c r="G126" s="2"/>
      <c r="H126" s="2"/>
    </row>
    <row r="127" spans="2:8" x14ac:dyDescent="0.25">
      <c r="C127" s="4"/>
      <c r="D127" s="4"/>
      <c r="E127" s="2"/>
      <c r="F127" s="2"/>
      <c r="G127" s="2"/>
      <c r="H127" s="2"/>
    </row>
    <row r="128" spans="2:8" x14ac:dyDescent="0.25">
      <c r="E128" s="2"/>
      <c r="F128" s="2"/>
      <c r="G128" s="2"/>
      <c r="H128" s="2"/>
    </row>
    <row r="129" spans="2:8" x14ac:dyDescent="0.25">
      <c r="E129" s="2"/>
      <c r="F129" s="2"/>
      <c r="G129" s="2"/>
      <c r="H129" s="2"/>
    </row>
    <row r="130" spans="2:8" x14ac:dyDescent="0.25">
      <c r="E130" s="3"/>
      <c r="F130" s="2"/>
      <c r="G130" s="2"/>
      <c r="H130" s="2"/>
    </row>
    <row r="131" spans="2:8" x14ac:dyDescent="0.25">
      <c r="C131" s="4"/>
      <c r="D131" s="4"/>
      <c r="E131" s="2"/>
      <c r="F131" s="2"/>
      <c r="G131" s="2"/>
      <c r="H131" s="2"/>
    </row>
    <row r="132" spans="2:8" x14ac:dyDescent="0.25">
      <c r="B132" s="2"/>
      <c r="E132" s="2"/>
      <c r="F132" s="2"/>
      <c r="G132" s="2"/>
      <c r="H132" s="2"/>
    </row>
    <row r="133" spans="2:8" x14ac:dyDescent="0.25">
      <c r="E133" s="2"/>
      <c r="F133" s="2"/>
      <c r="G133" s="2"/>
      <c r="H133" s="2"/>
    </row>
    <row r="134" spans="2:8" x14ac:dyDescent="0.25">
      <c r="D134" s="4"/>
      <c r="E134" s="3"/>
      <c r="F134" s="2"/>
      <c r="G134" s="2"/>
      <c r="H134" s="2"/>
    </row>
    <row r="135" spans="2:8" x14ac:dyDescent="0.25">
      <c r="E135" s="2"/>
      <c r="F135" s="2"/>
      <c r="G135" s="2"/>
      <c r="H135" s="2"/>
    </row>
    <row r="136" spans="2:8" x14ac:dyDescent="0.25">
      <c r="E136" s="2"/>
      <c r="F136" s="2"/>
      <c r="G136" s="2"/>
      <c r="H136" s="2"/>
    </row>
    <row r="137" spans="2:8" x14ac:dyDescent="0.25">
      <c r="E137" s="2"/>
      <c r="F137" s="2"/>
      <c r="G137" s="2"/>
      <c r="H137" s="2"/>
    </row>
    <row r="138" spans="2:8" x14ac:dyDescent="0.25">
      <c r="E138" s="2"/>
      <c r="F138" s="2"/>
      <c r="G138" s="2"/>
      <c r="H138" s="2"/>
    </row>
    <row r="139" spans="2:8" x14ac:dyDescent="0.25">
      <c r="D139" s="4"/>
      <c r="E139" s="2"/>
      <c r="F139" s="2"/>
      <c r="G139" s="2"/>
      <c r="H139" s="2"/>
    </row>
    <row r="140" spans="2:8" x14ac:dyDescent="0.25">
      <c r="C140" s="4"/>
      <c r="D140" s="4"/>
      <c r="E140" s="2"/>
      <c r="F140" s="2"/>
      <c r="G140" s="2"/>
      <c r="H140" s="2"/>
    </row>
    <row r="141" spans="2:8" x14ac:dyDescent="0.25">
      <c r="D141" s="4"/>
      <c r="E141" s="3"/>
      <c r="F141" s="2"/>
      <c r="G141" s="2"/>
      <c r="H141" s="2"/>
    </row>
    <row r="142" spans="2:8" x14ac:dyDescent="0.25">
      <c r="D142" s="4"/>
      <c r="E142" s="3"/>
      <c r="F142" s="2"/>
      <c r="G142" s="2"/>
      <c r="H142" s="2"/>
    </row>
    <row r="143" spans="2:8" x14ac:dyDescent="0.25">
      <c r="D143" s="4"/>
      <c r="E143" s="3"/>
      <c r="F143" s="2"/>
      <c r="G143" s="2"/>
      <c r="H143" s="2"/>
    </row>
    <row r="144" spans="2:8" x14ac:dyDescent="0.25">
      <c r="B144" s="2"/>
      <c r="C144" s="4"/>
      <c r="D144" s="4"/>
      <c r="E144" s="8"/>
      <c r="F144" s="2"/>
      <c r="G144" s="2"/>
      <c r="H144" s="2"/>
    </row>
    <row r="145" spans="2:8" x14ac:dyDescent="0.25">
      <c r="E145" s="2"/>
      <c r="F145" s="2"/>
      <c r="G145" s="2"/>
      <c r="H145" s="2"/>
    </row>
    <row r="146" spans="2:8" x14ac:dyDescent="0.25">
      <c r="E146" s="2"/>
      <c r="F146" s="2"/>
      <c r="G146" s="2"/>
      <c r="H146" s="2"/>
    </row>
    <row r="147" spans="2:8" x14ac:dyDescent="0.25">
      <c r="D147" s="4"/>
      <c r="E147" s="3"/>
      <c r="F147" s="2"/>
      <c r="G147" s="2"/>
      <c r="H147" s="2"/>
    </row>
    <row r="148" spans="2:8" x14ac:dyDescent="0.25">
      <c r="E148" s="2"/>
      <c r="F148" s="2"/>
      <c r="G148" s="2"/>
      <c r="H148" s="2"/>
    </row>
    <row r="149" spans="2:8" x14ac:dyDescent="0.25">
      <c r="E149" s="2"/>
      <c r="F149" s="2"/>
      <c r="G149" s="2"/>
      <c r="H149" s="2"/>
    </row>
    <row r="150" spans="2:8" x14ac:dyDescent="0.25">
      <c r="B150" s="2"/>
      <c r="D150" s="4"/>
      <c r="E150" s="3"/>
      <c r="F150" s="2"/>
      <c r="G150" s="2"/>
      <c r="H150" s="2"/>
    </row>
    <row r="151" spans="2:8" x14ac:dyDescent="0.25">
      <c r="D151" s="4"/>
      <c r="E151" s="2"/>
      <c r="F151" s="2"/>
      <c r="G151" s="2"/>
      <c r="H151" s="2"/>
    </row>
    <row r="152" spans="2:8" x14ac:dyDescent="0.25">
      <c r="B152" s="2"/>
      <c r="D152" s="4"/>
      <c r="E152" s="2"/>
      <c r="F152" s="2"/>
      <c r="G152" s="2"/>
      <c r="H152" s="2"/>
    </row>
    <row r="153" spans="2:8" x14ac:dyDescent="0.25">
      <c r="E153" s="2"/>
      <c r="F153" s="2"/>
      <c r="G153" s="2"/>
      <c r="H153" s="2"/>
    </row>
    <row r="154" spans="2:8" x14ac:dyDescent="0.25">
      <c r="E154" s="2"/>
      <c r="F154" s="2"/>
      <c r="G154" s="2"/>
      <c r="H154" s="2"/>
    </row>
    <row r="155" spans="2:8" x14ac:dyDescent="0.25">
      <c r="D155" s="4"/>
      <c r="E155" s="3"/>
      <c r="F155" s="2"/>
      <c r="G155" s="2"/>
      <c r="H155" s="2"/>
    </row>
    <row r="156" spans="2:8" x14ac:dyDescent="0.25">
      <c r="D156" s="4"/>
      <c r="E156" s="2"/>
      <c r="F156" s="2"/>
      <c r="G156" s="2"/>
      <c r="H156" s="2"/>
    </row>
    <row r="157" spans="2:8" x14ac:dyDescent="0.25">
      <c r="C157" s="4"/>
      <c r="D157" s="4"/>
      <c r="E157" s="2"/>
      <c r="F157" s="2"/>
      <c r="G157" s="2"/>
      <c r="H157" s="2"/>
    </row>
    <row r="158" spans="2:8" x14ac:dyDescent="0.25">
      <c r="B158" s="2"/>
      <c r="E158" s="2"/>
      <c r="F158" s="2"/>
      <c r="G158" s="2"/>
      <c r="H158" s="2"/>
    </row>
    <row r="159" spans="2:8" x14ac:dyDescent="0.25">
      <c r="B159" s="2"/>
      <c r="C159" s="4"/>
      <c r="D159" s="4"/>
      <c r="E159" s="3"/>
      <c r="F159" s="2"/>
      <c r="G159" s="2"/>
      <c r="H159" s="2"/>
    </row>
    <row r="160" spans="2:8" x14ac:dyDescent="0.25">
      <c r="B160" s="2"/>
      <c r="E160" s="2"/>
      <c r="F160" s="2"/>
      <c r="G160" s="2"/>
      <c r="H160" s="2"/>
    </row>
    <row r="161" spans="2:8" x14ac:dyDescent="0.25">
      <c r="B161" s="2"/>
      <c r="E161" s="2"/>
      <c r="F161" s="2"/>
      <c r="G161" s="2"/>
      <c r="H161" s="2"/>
    </row>
    <row r="162" spans="2:8" x14ac:dyDescent="0.25">
      <c r="E162" s="2"/>
      <c r="F162" s="2"/>
      <c r="G162" s="2"/>
      <c r="H162" s="2"/>
    </row>
    <row r="163" spans="2:8" x14ac:dyDescent="0.25">
      <c r="B163" s="2"/>
      <c r="D163" s="4"/>
      <c r="E163" s="3"/>
      <c r="F163" s="2"/>
      <c r="G163" s="2"/>
      <c r="H163" s="2"/>
    </row>
    <row r="164" spans="2:8" x14ac:dyDescent="0.25">
      <c r="D164" s="4"/>
      <c r="E164" s="3"/>
      <c r="F164" s="2"/>
      <c r="G164" s="2"/>
      <c r="H164" s="2"/>
    </row>
    <row r="165" spans="2:8" x14ac:dyDescent="0.25">
      <c r="E165" s="2"/>
      <c r="F165" s="2"/>
      <c r="G165" s="2"/>
      <c r="H165" s="2"/>
    </row>
    <row r="166" spans="2:8" x14ac:dyDescent="0.25">
      <c r="B166" s="2"/>
      <c r="F166" s="2"/>
      <c r="G166" s="2"/>
      <c r="H166" s="2"/>
    </row>
    <row r="167" spans="2:8" x14ac:dyDescent="0.25">
      <c r="B167" s="2"/>
      <c r="C167" s="4"/>
      <c r="D167" s="4"/>
      <c r="F167" s="2"/>
      <c r="G167" s="2"/>
      <c r="H167" s="2"/>
    </row>
  </sheetData>
  <sortState ref="A2:K171">
    <sortCondition ref="B2:B171"/>
  </sortState>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topLeftCell="B1" workbookViewId="0">
      <selection activeCell="N2" sqref="N2:Q11"/>
    </sheetView>
  </sheetViews>
  <sheetFormatPr defaultRowHeight="15" x14ac:dyDescent="0.25"/>
  <cols>
    <col min="1" max="1" width="5.7109375" style="2" customWidth="1"/>
    <col min="2" max="2" width="30.7109375" customWidth="1"/>
    <col min="4" max="5" width="20.7109375" customWidth="1"/>
    <col min="6" max="13" width="1.7109375" customWidth="1"/>
    <col min="14" max="14" width="5.7109375" customWidth="1"/>
    <col min="15" max="15" width="30.7109375" customWidth="1"/>
    <col min="16" max="17" width="20.7109375" customWidth="1"/>
    <col min="18" max="18" width="50.7109375" customWidth="1"/>
  </cols>
  <sheetData>
    <row r="1" spans="1:18" s="2" customFormat="1" x14ac:dyDescent="0.25">
      <c r="A1" s="2" t="s">
        <v>0</v>
      </c>
      <c r="B1" s="2" t="s">
        <v>2</v>
      </c>
      <c r="D1" s="2" t="s">
        <v>3</v>
      </c>
      <c r="E1" s="2" t="s">
        <v>4</v>
      </c>
      <c r="N1" s="1" t="s">
        <v>0</v>
      </c>
      <c r="O1" s="2" t="s">
        <v>23</v>
      </c>
      <c r="P1" s="2" t="s">
        <v>3</v>
      </c>
      <c r="Q1" s="2" t="s">
        <v>4</v>
      </c>
      <c r="R1" s="2" t="s">
        <v>5</v>
      </c>
    </row>
    <row r="2" spans="1:18" s="2" customFormat="1" x14ac:dyDescent="0.25">
      <c r="A2" s="2" t="s">
        <v>6</v>
      </c>
      <c r="B2" s="2" t="s">
        <v>46</v>
      </c>
      <c r="C2" s="2" t="s">
        <v>47</v>
      </c>
      <c r="D2" s="2" t="s">
        <v>48</v>
      </c>
      <c r="E2" s="2" t="s">
        <v>49</v>
      </c>
      <c r="F2" s="2">
        <f>FIND(" ",CONCATENATE(TRIM(SUBSTITUTE(D2,"-"," ")),"  "))</f>
        <v>5</v>
      </c>
      <c r="G2" s="2" t="str">
        <f>IF(F2&gt;1,MID(TRIM(D2),1,F2-1)," ")</f>
        <v>1850</v>
      </c>
      <c r="H2" s="2" t="str">
        <f t="shared" ref="H2" si="0">MID(TRIM(D2),F2+1,20)</f>
        <v/>
      </c>
      <c r="I2" s="2">
        <f>FIND("-",CONCATENATE(H2,"-    "))</f>
        <v>1</v>
      </c>
      <c r="J2" s="2">
        <f>FIND(" ",CONCATENATE(TRIM(SUBSTITUTE(E2,"-"," ")),"  "))</f>
        <v>5</v>
      </c>
      <c r="K2" s="2" t="str">
        <f>IF(J2&gt;1,MID(TRIM(E2),1,J2-1)," ")</f>
        <v>1913</v>
      </c>
      <c r="L2" s="2" t="str">
        <f t="shared" ref="L2" si="1">MID(TRIM(E2),J2+1,20)</f>
        <v/>
      </c>
      <c r="M2" s="2">
        <f>FIND("-",CONCATENATE(L2,"-    "))</f>
        <v>1</v>
      </c>
      <c r="N2" s="1" t="s">
        <v>6</v>
      </c>
      <c r="O2" s="2" t="str">
        <f>B2</f>
        <v xml:space="preserve">Landmeyer, Elizabeth     </v>
      </c>
      <c r="P2" s="2" t="str">
        <f t="shared" ref="P2" si="2">TRIM(CONCATENATE(IF(I2&gt;1,CONCATENATE(MID(H2,I2+1,3)," ",MID(H2,1,I2-1),", ")," "),G2))</f>
        <v>1850</v>
      </c>
      <c r="Q2" s="2" t="str">
        <f t="shared" ref="Q2" si="3">TRIM(CONCATENATE(IF(M2&gt;1,CONCATENATE(MID(L2,M2+1,3)," ",MID(L2,1,M2-1),", ")," "),K2))</f>
        <v>1913</v>
      </c>
    </row>
    <row r="3" spans="1:18" s="2" customFormat="1" x14ac:dyDescent="0.25">
      <c r="B3" s="2" t="s">
        <v>50</v>
      </c>
      <c r="C3" s="2" t="s">
        <v>51</v>
      </c>
      <c r="D3" s="2" t="s">
        <v>52</v>
      </c>
      <c r="E3" s="2" t="s">
        <v>53</v>
      </c>
      <c r="F3" s="2">
        <f t="shared" ref="F3:F11" si="4">FIND(" ",CONCATENATE(TRIM(SUBSTITUTE(D3,"-"," ")),"  "))</f>
        <v>5</v>
      </c>
      <c r="G3" s="2" t="str">
        <f t="shared" ref="G3:G11" si="5">IF(F3&gt;1,MID(TRIM(D3),1,F3-1)," ")</f>
        <v>1847</v>
      </c>
      <c r="H3" s="2" t="str">
        <f t="shared" ref="H3:H11" si="6">MID(TRIM(D3),F3+1,20)</f>
        <v/>
      </c>
      <c r="I3" s="2">
        <f t="shared" ref="I3:I11" si="7">FIND("-",CONCATENATE(H3,"-    "))</f>
        <v>1</v>
      </c>
      <c r="J3" s="2">
        <f t="shared" ref="J3:J11" si="8">FIND(" ",CONCATENATE(TRIM(SUBSTITUTE(E3,"-"," ")),"  "))</f>
        <v>5</v>
      </c>
      <c r="K3" s="2" t="str">
        <f t="shared" ref="K3:K11" si="9">IF(J3&gt;1,MID(TRIM(E3),1,J3-1)," ")</f>
        <v>1924</v>
      </c>
      <c r="L3" s="2" t="str">
        <f t="shared" ref="L3:L11" si="10">MID(TRIM(E3),J3+1,20)</f>
        <v/>
      </c>
      <c r="M3" s="2">
        <f t="shared" ref="M3:M11" si="11">FIND("-",CONCATENATE(L3,"-    "))</f>
        <v>1</v>
      </c>
      <c r="N3" s="1" t="s">
        <v>6</v>
      </c>
      <c r="O3" s="2" t="str">
        <f t="shared" ref="O3:O11" si="12">B3</f>
        <v xml:space="preserve">Landmeyer, George        </v>
      </c>
      <c r="P3" s="2" t="str">
        <f t="shared" ref="P3:P11" si="13">TRIM(CONCATENATE(IF(I3&gt;1,CONCATENATE(MID(H3,I3+1,3)," ",MID(H3,1,I3-1),", ")," "),G3))</f>
        <v>1847</v>
      </c>
      <c r="Q3" s="2" t="str">
        <f t="shared" ref="Q3:Q11" si="14">TRIM(CONCATENATE(IF(M3&gt;1,CONCATENATE(MID(L3,M3+1,3)," ",MID(L3,1,M3-1),", ")," "),K3))</f>
        <v>1924</v>
      </c>
    </row>
    <row r="4" spans="1:18" s="2" customFormat="1" x14ac:dyDescent="0.25">
      <c r="B4" s="2" t="s">
        <v>54</v>
      </c>
      <c r="C4" s="2" t="s">
        <v>55</v>
      </c>
      <c r="D4" s="2" t="s">
        <v>56</v>
      </c>
      <c r="E4" s="2" t="s">
        <v>57</v>
      </c>
      <c r="F4" s="2">
        <f t="shared" si="4"/>
        <v>5</v>
      </c>
      <c r="G4" s="2" t="str">
        <f t="shared" si="5"/>
        <v>1876</v>
      </c>
      <c r="H4" s="2" t="str">
        <f t="shared" si="6"/>
        <v/>
      </c>
      <c r="I4" s="2">
        <f t="shared" si="7"/>
        <v>1</v>
      </c>
      <c r="J4" s="2">
        <f t="shared" si="8"/>
        <v>5</v>
      </c>
      <c r="K4" s="2" t="str">
        <f t="shared" si="9"/>
        <v>1912</v>
      </c>
      <c r="L4" s="2" t="str">
        <f t="shared" si="10"/>
        <v/>
      </c>
      <c r="M4" s="2">
        <f t="shared" si="11"/>
        <v>1</v>
      </c>
      <c r="N4" s="1" t="s">
        <v>6</v>
      </c>
      <c r="O4" s="2" t="str">
        <f t="shared" si="12"/>
        <v xml:space="preserve">Teske, Anna               </v>
      </c>
      <c r="P4" s="2" t="str">
        <f t="shared" si="13"/>
        <v>1876</v>
      </c>
      <c r="Q4" s="2" t="str">
        <f t="shared" si="14"/>
        <v>1912</v>
      </c>
    </row>
    <row r="5" spans="1:18" s="2" customFormat="1" x14ac:dyDescent="0.25">
      <c r="B5" s="2" t="s">
        <v>58</v>
      </c>
      <c r="C5" s="2" t="s">
        <v>59</v>
      </c>
      <c r="D5" s="2" t="s">
        <v>60</v>
      </c>
      <c r="E5" s="2" t="s">
        <v>61</v>
      </c>
      <c r="F5" s="2">
        <f t="shared" si="4"/>
        <v>5</v>
      </c>
      <c r="G5" s="2" t="str">
        <f t="shared" si="5"/>
        <v>1843</v>
      </c>
      <c r="H5" s="2" t="str">
        <f t="shared" si="6"/>
        <v/>
      </c>
      <c r="I5" s="2">
        <f t="shared" si="7"/>
        <v>1</v>
      </c>
      <c r="J5" s="2">
        <f t="shared" si="8"/>
        <v>5</v>
      </c>
      <c r="K5" s="2" t="str">
        <f t="shared" si="9"/>
        <v>1936</v>
      </c>
      <c r="L5" s="2" t="str">
        <f t="shared" si="10"/>
        <v/>
      </c>
      <c r="M5" s="2">
        <f t="shared" si="11"/>
        <v>1</v>
      </c>
      <c r="N5" s="1" t="s">
        <v>6</v>
      </c>
      <c r="O5" s="2" t="str">
        <f t="shared" si="12"/>
        <v xml:space="preserve">Teske, Carl W.            </v>
      </c>
      <c r="P5" s="2" t="str">
        <f t="shared" si="13"/>
        <v>1843</v>
      </c>
      <c r="Q5" s="2" t="str">
        <f t="shared" si="14"/>
        <v>1936</v>
      </c>
    </row>
    <row r="6" spans="1:18" s="2" customFormat="1" x14ac:dyDescent="0.25">
      <c r="B6" s="2" t="s">
        <v>62</v>
      </c>
      <c r="C6" s="2" t="s">
        <v>63</v>
      </c>
      <c r="D6" s="2" t="s">
        <v>60</v>
      </c>
      <c r="E6" s="2" t="s">
        <v>64</v>
      </c>
      <c r="F6" s="2">
        <f t="shared" si="4"/>
        <v>5</v>
      </c>
      <c r="G6" s="2" t="str">
        <f t="shared" si="5"/>
        <v>1843</v>
      </c>
      <c r="H6" s="2" t="str">
        <f t="shared" si="6"/>
        <v/>
      </c>
      <c r="I6" s="2">
        <f t="shared" si="7"/>
        <v>1</v>
      </c>
      <c r="J6" s="2">
        <f t="shared" si="8"/>
        <v>5</v>
      </c>
      <c r="K6" s="2" t="str">
        <f t="shared" si="9"/>
        <v>1931</v>
      </c>
      <c r="L6" s="2" t="str">
        <f t="shared" si="10"/>
        <v/>
      </c>
      <c r="M6" s="2">
        <f t="shared" si="11"/>
        <v>1</v>
      </c>
      <c r="N6" s="1" t="s">
        <v>6</v>
      </c>
      <c r="O6" s="2" t="str">
        <f t="shared" si="12"/>
        <v xml:space="preserve">Teske, Mary C             </v>
      </c>
      <c r="P6" s="2" t="str">
        <f t="shared" si="13"/>
        <v>1843</v>
      </c>
      <c r="Q6" s="2" t="str">
        <f t="shared" si="14"/>
        <v>1931</v>
      </c>
    </row>
    <row r="7" spans="1:18" s="2" customFormat="1" x14ac:dyDescent="0.25">
      <c r="B7" s="2" t="s">
        <v>65</v>
      </c>
      <c r="C7" s="2" t="s">
        <v>66</v>
      </c>
      <c r="D7" s="2" t="s">
        <v>67</v>
      </c>
      <c r="E7" s="2" t="s">
        <v>68</v>
      </c>
      <c r="F7" s="2">
        <f t="shared" si="4"/>
        <v>5</v>
      </c>
      <c r="G7" s="2" t="str">
        <f t="shared" si="5"/>
        <v>1884</v>
      </c>
      <c r="H7" s="2" t="str">
        <f t="shared" si="6"/>
        <v/>
      </c>
      <c r="I7" s="2">
        <f t="shared" si="7"/>
        <v>1</v>
      </c>
      <c r="J7" s="2">
        <f t="shared" si="8"/>
        <v>5</v>
      </c>
      <c r="K7" s="2" t="str">
        <f t="shared" si="9"/>
        <v>1929</v>
      </c>
      <c r="L7" s="2" t="str">
        <f t="shared" si="10"/>
        <v/>
      </c>
      <c r="M7" s="2">
        <f t="shared" si="11"/>
        <v>1</v>
      </c>
      <c r="N7" s="1" t="s">
        <v>6</v>
      </c>
      <c r="O7" s="2" t="str">
        <f t="shared" si="12"/>
        <v xml:space="preserve">Thompson, Mathilda        </v>
      </c>
      <c r="P7" s="2" t="str">
        <f t="shared" si="13"/>
        <v>1884</v>
      </c>
      <c r="Q7" s="2" t="str">
        <f t="shared" si="14"/>
        <v>1929</v>
      </c>
    </row>
    <row r="8" spans="1:18" s="2" customFormat="1" x14ac:dyDescent="0.25">
      <c r="B8" s="2" t="s">
        <v>69</v>
      </c>
      <c r="C8" s="2" t="s">
        <v>70</v>
      </c>
      <c r="D8" s="2" t="s">
        <v>71</v>
      </c>
      <c r="E8" s="2" t="s">
        <v>72</v>
      </c>
      <c r="F8" s="2">
        <f t="shared" si="4"/>
        <v>5</v>
      </c>
      <c r="G8" s="2" t="str">
        <f t="shared" si="5"/>
        <v>1863</v>
      </c>
      <c r="H8" s="2" t="str">
        <f t="shared" si="6"/>
        <v/>
      </c>
      <c r="I8" s="2">
        <f t="shared" si="7"/>
        <v>1</v>
      </c>
      <c r="J8" s="2">
        <f t="shared" si="8"/>
        <v>5</v>
      </c>
      <c r="K8" s="2" t="str">
        <f t="shared" si="9"/>
        <v>1903</v>
      </c>
      <c r="L8" s="2" t="str">
        <f t="shared" si="10"/>
        <v/>
      </c>
      <c r="M8" s="2">
        <f t="shared" si="11"/>
        <v>1</v>
      </c>
      <c r="N8" s="1" t="s">
        <v>6</v>
      </c>
      <c r="O8" s="2" t="str">
        <f t="shared" si="12"/>
        <v xml:space="preserve">Gremm, Emma                  </v>
      </c>
      <c r="P8" s="2" t="str">
        <f t="shared" si="13"/>
        <v>1863</v>
      </c>
      <c r="Q8" s="2" t="str">
        <f t="shared" si="14"/>
        <v>1903</v>
      </c>
    </row>
    <row r="9" spans="1:18" s="2" customFormat="1" x14ac:dyDescent="0.25">
      <c r="B9" s="2" t="s">
        <v>73</v>
      </c>
      <c r="C9" s="2" t="s">
        <v>74</v>
      </c>
      <c r="D9" s="2" t="s">
        <v>75</v>
      </c>
      <c r="E9" s="2" t="s">
        <v>76</v>
      </c>
      <c r="F9" s="2">
        <f t="shared" si="4"/>
        <v>5</v>
      </c>
      <c r="G9" s="2" t="str">
        <f t="shared" si="5"/>
        <v>1874</v>
      </c>
      <c r="H9" s="2" t="str">
        <f t="shared" si="6"/>
        <v/>
      </c>
      <c r="I9" s="2">
        <f t="shared" si="7"/>
        <v>1</v>
      </c>
      <c r="J9" s="2">
        <f t="shared" si="8"/>
        <v>5</v>
      </c>
      <c r="K9" s="2" t="str">
        <f t="shared" si="9"/>
        <v>1900</v>
      </c>
      <c r="L9" s="2" t="str">
        <f t="shared" si="10"/>
        <v/>
      </c>
      <c r="M9" s="2">
        <f t="shared" si="11"/>
        <v>1</v>
      </c>
      <c r="N9" s="1" t="s">
        <v>6</v>
      </c>
      <c r="O9" s="2" t="str">
        <f t="shared" si="12"/>
        <v xml:space="preserve">Gremm, Luise                 </v>
      </c>
      <c r="P9" s="2" t="str">
        <f t="shared" si="13"/>
        <v>1874</v>
      </c>
      <c r="Q9" s="2" t="str">
        <f t="shared" si="14"/>
        <v>1900</v>
      </c>
    </row>
    <row r="10" spans="1:18" s="2" customFormat="1" x14ac:dyDescent="0.25">
      <c r="B10" s="2" t="s">
        <v>77</v>
      </c>
      <c r="C10" s="2" t="s">
        <v>78</v>
      </c>
      <c r="D10" s="2" t="s">
        <v>79</v>
      </c>
      <c r="E10" s="2" t="s">
        <v>80</v>
      </c>
      <c r="F10" s="2">
        <f t="shared" si="4"/>
        <v>5</v>
      </c>
      <c r="G10" s="2" t="str">
        <f t="shared" si="5"/>
        <v>1869</v>
      </c>
      <c r="H10" s="2" t="str">
        <f t="shared" si="6"/>
        <v/>
      </c>
      <c r="I10" s="2">
        <f t="shared" si="7"/>
        <v>1</v>
      </c>
      <c r="J10" s="2">
        <f t="shared" si="8"/>
        <v>5</v>
      </c>
      <c r="K10" s="2" t="str">
        <f t="shared" si="9"/>
        <v>1894</v>
      </c>
      <c r="L10" s="2" t="str">
        <f t="shared" si="10"/>
        <v/>
      </c>
      <c r="M10" s="2">
        <f t="shared" si="11"/>
        <v>1</v>
      </c>
      <c r="N10" s="1" t="s">
        <v>6</v>
      </c>
      <c r="O10" s="2" t="str">
        <f t="shared" si="12"/>
        <v xml:space="preserve">Gremm, Ottelia               </v>
      </c>
      <c r="P10" s="2" t="str">
        <f t="shared" si="13"/>
        <v>1869</v>
      </c>
      <c r="Q10" s="2" t="str">
        <f t="shared" si="14"/>
        <v>1894</v>
      </c>
    </row>
    <row r="11" spans="1:18" s="2" customFormat="1" x14ac:dyDescent="0.25">
      <c r="B11" s="2" t="s">
        <v>81</v>
      </c>
      <c r="C11" s="2" t="s">
        <v>82</v>
      </c>
      <c r="D11" s="2" t="s">
        <v>83</v>
      </c>
      <c r="E11" s="2" t="s">
        <v>84</v>
      </c>
      <c r="F11" s="2">
        <f t="shared" si="4"/>
        <v>5</v>
      </c>
      <c r="G11" s="2" t="str">
        <f t="shared" si="5"/>
        <v>1911</v>
      </c>
      <c r="H11" s="2" t="str">
        <f t="shared" si="6"/>
        <v>Feb 22</v>
      </c>
      <c r="I11" s="2">
        <f t="shared" si="7"/>
        <v>7</v>
      </c>
      <c r="J11" s="2">
        <f t="shared" si="8"/>
        <v>5</v>
      </c>
      <c r="K11" s="2" t="str">
        <f t="shared" si="9"/>
        <v>1934</v>
      </c>
      <c r="L11" s="2" t="str">
        <f t="shared" si="10"/>
        <v>Apr</v>
      </c>
      <c r="M11" s="2">
        <f t="shared" si="11"/>
        <v>4</v>
      </c>
      <c r="N11" s="1" t="s">
        <v>6</v>
      </c>
      <c r="O11" s="2" t="str">
        <f t="shared" si="12"/>
        <v xml:space="preserve">Voegeding, Harold Henry </v>
      </c>
      <c r="P11" s="2" t="str">
        <f t="shared" si="13"/>
        <v>Feb 22, 1911</v>
      </c>
      <c r="Q11" s="2" t="str">
        <f t="shared" si="14"/>
        <v>Apr, 1934</v>
      </c>
    </row>
    <row r="12" spans="1:18" s="2" customFormat="1" x14ac:dyDescent="0.25">
      <c r="N12" s="1"/>
    </row>
    <row r="13" spans="1:18" s="2" customFormat="1" x14ac:dyDescent="0.25">
      <c r="N13" s="1"/>
    </row>
    <row r="14" spans="1:18" s="2" customFormat="1" x14ac:dyDescent="0.25">
      <c r="N14" s="1"/>
    </row>
    <row r="15" spans="1:18" s="2" customFormat="1" x14ac:dyDescent="0.25">
      <c r="N15" s="1"/>
    </row>
    <row r="16" spans="1:18" s="2" customFormat="1" x14ac:dyDescent="0.25">
      <c r="N16" s="1"/>
    </row>
    <row r="17" spans="14:14" s="2" customFormat="1" x14ac:dyDescent="0.25">
      <c r="N17" s="1"/>
    </row>
    <row r="18" spans="14:14" s="2" customFormat="1" x14ac:dyDescent="0.25">
      <c r="N18" s="1"/>
    </row>
    <row r="19" spans="14:14" s="2" customFormat="1" x14ac:dyDescent="0.25">
      <c r="N19" s="1"/>
    </row>
    <row r="20" spans="14:14" s="2" customFormat="1" x14ac:dyDescent="0.25">
      <c r="N20" s="1"/>
    </row>
    <row r="21" spans="14:14" s="2" customFormat="1" x14ac:dyDescent="0.25">
      <c r="N21" s="1"/>
    </row>
    <row r="22" spans="14:14" s="2" customFormat="1" x14ac:dyDescent="0.25">
      <c r="N22" s="1"/>
    </row>
    <row r="23" spans="14:14" s="2" customFormat="1" x14ac:dyDescent="0.25">
      <c r="N23" s="1"/>
    </row>
    <row r="24" spans="14:14" s="2" customFormat="1" x14ac:dyDescent="0.25">
      <c r="N24" s="1"/>
    </row>
    <row r="25" spans="14:14" s="2" customFormat="1" x14ac:dyDescent="0.25">
      <c r="N25" s="1"/>
    </row>
    <row r="26" spans="14:14" s="2" customFormat="1" x14ac:dyDescent="0.25">
      <c r="N26" s="1"/>
    </row>
    <row r="27" spans="14:14" s="2" customFormat="1" x14ac:dyDescent="0.25">
      <c r="N27" s="1"/>
    </row>
    <row r="28" spans="14:14" s="2" customFormat="1" x14ac:dyDescent="0.25">
      <c r="N28" s="1"/>
    </row>
    <row r="29" spans="14:14" s="2" customFormat="1" x14ac:dyDescent="0.25">
      <c r="N29" s="1"/>
    </row>
    <row r="30" spans="14:14" s="2" customFormat="1" x14ac:dyDescent="0.25">
      <c r="N30" s="1"/>
    </row>
    <row r="31" spans="14:14" s="2" customFormat="1" x14ac:dyDescent="0.25">
      <c r="N31" s="1"/>
    </row>
    <row r="32" spans="14:14" s="2" customFormat="1" x14ac:dyDescent="0.25">
      <c r="N32" s="1"/>
    </row>
    <row r="33" spans="2:14" s="2" customFormat="1" x14ac:dyDescent="0.25">
      <c r="N33" s="1"/>
    </row>
    <row r="34" spans="2:14" s="2" customFormat="1" x14ac:dyDescent="0.25">
      <c r="N34" s="1"/>
    </row>
    <row r="35" spans="2:14" x14ac:dyDescent="0.25">
      <c r="B35" s="2"/>
      <c r="C35" s="2"/>
      <c r="D35" s="2"/>
      <c r="E35" s="2"/>
    </row>
    <row r="36" spans="2:14" x14ac:dyDescent="0.25">
      <c r="B36" s="2"/>
      <c r="C36" s="2"/>
      <c r="D36" s="2"/>
      <c r="E36" s="2"/>
    </row>
    <row r="37" spans="2:14" x14ac:dyDescent="0.25">
      <c r="B37" s="2"/>
      <c r="C37" s="2"/>
      <c r="D37" s="2"/>
      <c r="E37" s="2"/>
    </row>
    <row r="38" spans="2:14" x14ac:dyDescent="0.25">
      <c r="B38" s="2"/>
      <c r="C38" s="2"/>
      <c r="D38" s="2"/>
      <c r="E38" s="2"/>
    </row>
    <row r="39" spans="2:14" x14ac:dyDescent="0.25">
      <c r="B39" s="2"/>
      <c r="C39" s="2"/>
      <c r="D39" s="2"/>
      <c r="E39" s="2"/>
    </row>
    <row r="40" spans="2:14" x14ac:dyDescent="0.25">
      <c r="B40" s="2"/>
      <c r="C40" s="2"/>
      <c r="D40" s="2"/>
      <c r="E40" s="2"/>
    </row>
    <row r="41" spans="2:14" x14ac:dyDescent="0.25">
      <c r="B41" s="2"/>
      <c r="C41" s="2"/>
      <c r="D41" s="2"/>
      <c r="E41" s="2"/>
    </row>
    <row r="42" spans="2:14" x14ac:dyDescent="0.25">
      <c r="B42" s="2"/>
      <c r="C42" s="2"/>
      <c r="D42" s="2"/>
      <c r="E42" s="2"/>
    </row>
    <row r="43" spans="2:14" x14ac:dyDescent="0.25">
      <c r="B43" s="2"/>
      <c r="C43" s="2"/>
      <c r="D43" s="2"/>
      <c r="E43" s="2"/>
    </row>
    <row r="44" spans="2:14" x14ac:dyDescent="0.25">
      <c r="B44" s="2"/>
      <c r="C44" s="2"/>
      <c r="D44" s="2"/>
      <c r="E44" s="2"/>
    </row>
    <row r="45" spans="2:14" x14ac:dyDescent="0.25">
      <c r="B45" s="2"/>
      <c r="C45" s="2"/>
      <c r="D45" s="2"/>
      <c r="E45" s="2"/>
    </row>
    <row r="46" spans="2:14" x14ac:dyDescent="0.25">
      <c r="B46" s="2"/>
      <c r="C46" s="2"/>
      <c r="D46" s="2"/>
      <c r="E46" s="2"/>
    </row>
    <row r="47" spans="2:14" x14ac:dyDescent="0.25">
      <c r="B47" s="2"/>
      <c r="C47" s="2"/>
      <c r="D47" s="2"/>
      <c r="E47" s="2"/>
    </row>
    <row r="48" spans="2:14" x14ac:dyDescent="0.25">
      <c r="B48" s="2"/>
      <c r="C48" s="2"/>
      <c r="D48" s="2"/>
      <c r="E48" s="2"/>
    </row>
    <row r="49" spans="2:5" x14ac:dyDescent="0.25">
      <c r="B49" s="2"/>
      <c r="C49" s="2"/>
      <c r="D49" s="2"/>
      <c r="E49" s="2"/>
    </row>
    <row r="50" spans="2:5" x14ac:dyDescent="0.25">
      <c r="B50" s="2"/>
      <c r="C50" s="2"/>
      <c r="D50" s="2"/>
      <c r="E50" s="2"/>
    </row>
    <row r="51" spans="2:5" x14ac:dyDescent="0.25">
      <c r="B51" s="2"/>
      <c r="C51" s="2"/>
      <c r="D51" s="2"/>
      <c r="E51" s="2"/>
    </row>
    <row r="52" spans="2:5" x14ac:dyDescent="0.25">
      <c r="B52" s="2"/>
      <c r="C52" s="2"/>
      <c r="D52" s="2"/>
      <c r="E52" s="2"/>
    </row>
    <row r="53" spans="2:5" x14ac:dyDescent="0.25">
      <c r="B53" s="2"/>
      <c r="C53" s="2"/>
      <c r="D53" s="2"/>
      <c r="E53" s="2"/>
    </row>
    <row r="54" spans="2:5" x14ac:dyDescent="0.25">
      <c r="B54" s="2"/>
      <c r="C54" s="2"/>
      <c r="D54" s="2"/>
      <c r="E54" s="2"/>
    </row>
    <row r="55" spans="2:5" x14ac:dyDescent="0.25">
      <c r="B55" s="2"/>
      <c r="C55" s="2"/>
      <c r="D55" s="2"/>
      <c r="E55" s="2"/>
    </row>
    <row r="56" spans="2:5" x14ac:dyDescent="0.25">
      <c r="B56" s="2"/>
      <c r="C56" s="2"/>
      <c r="D56" s="2"/>
      <c r="E56" s="2"/>
    </row>
    <row r="57" spans="2:5" x14ac:dyDescent="0.25">
      <c r="B57" s="2"/>
      <c r="C57" s="2"/>
      <c r="D57" s="2"/>
      <c r="E57" s="2"/>
    </row>
    <row r="58" spans="2:5" x14ac:dyDescent="0.25">
      <c r="B58" s="2"/>
      <c r="C58" s="2"/>
      <c r="D58" s="2"/>
      <c r="E58" s="2"/>
    </row>
    <row r="59" spans="2:5" x14ac:dyDescent="0.25">
      <c r="B59" s="2"/>
      <c r="C59" s="2"/>
      <c r="D59" s="2"/>
      <c r="E59" s="2"/>
    </row>
    <row r="60" spans="2:5" x14ac:dyDescent="0.25">
      <c r="B60" s="2"/>
      <c r="C60" s="2"/>
      <c r="D60" s="2"/>
      <c r="E60" s="2"/>
    </row>
    <row r="61" spans="2:5" x14ac:dyDescent="0.25">
      <c r="B61" s="2"/>
      <c r="C61" s="2"/>
      <c r="D61" s="2"/>
      <c r="E61" s="2"/>
    </row>
    <row r="62" spans="2:5" x14ac:dyDescent="0.25">
      <c r="B62" s="2"/>
      <c r="C62" s="2"/>
      <c r="D62" s="2"/>
      <c r="E6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93"/>
  <sheetViews>
    <sheetView tabSelected="1" topLeftCell="A70" zoomScale="75" zoomScaleNormal="75" workbookViewId="0">
      <selection activeCell="A86" sqref="A86:M167"/>
    </sheetView>
  </sheetViews>
  <sheetFormatPr defaultRowHeight="15" x14ac:dyDescent="0.25"/>
  <cols>
    <col min="1" max="1" width="5.7109375" style="1" customWidth="1"/>
    <col min="2" max="2" width="8.7109375" style="1" customWidth="1"/>
    <col min="3" max="3" width="9.7109375" style="1" customWidth="1"/>
    <col min="4" max="5" width="8.7109375" style="1" customWidth="1"/>
    <col min="6" max="6" width="3.7109375" style="1" customWidth="1"/>
    <col min="7" max="7" width="3.7109375" style="2" customWidth="1"/>
    <col min="8" max="9" width="3.7109375" style="1" customWidth="1"/>
    <col min="10" max="10" width="25.7109375" style="2" customWidth="1"/>
    <col min="11" max="12" width="15.7109375" style="2" customWidth="1"/>
    <col min="13" max="13" width="25.7109375" style="2" customWidth="1"/>
    <col min="14" max="17" width="5.7109375" style="2" customWidth="1"/>
    <col min="18" max="18" width="5.7109375" customWidth="1"/>
    <col min="19" max="20" width="9.140625" style="2"/>
    <col min="22" max="16384" width="9.140625" style="2"/>
  </cols>
  <sheetData>
    <row r="1" spans="1:90" ht="26.25" x14ac:dyDescent="0.4">
      <c r="A1" s="9"/>
      <c r="B1" s="9"/>
      <c r="C1" s="9"/>
      <c r="D1" s="9"/>
      <c r="E1" s="9"/>
      <c r="F1" s="9"/>
      <c r="G1" s="10"/>
      <c r="H1" s="11" t="s">
        <v>45</v>
      </c>
      <c r="I1" s="12" t="s">
        <v>8</v>
      </c>
      <c r="J1" s="13"/>
      <c r="P1" s="1"/>
      <c r="Q1" s="29"/>
      <c r="R1" s="29"/>
      <c r="S1" s="30" t="s">
        <v>27</v>
      </c>
      <c r="T1" s="29" t="s">
        <v>30</v>
      </c>
      <c r="U1" s="29" t="s">
        <v>29</v>
      </c>
      <c r="V1" s="29" t="s">
        <v>29</v>
      </c>
      <c r="W1" s="29" t="s">
        <v>29</v>
      </c>
    </row>
    <row r="2" spans="1:90" x14ac:dyDescent="0.25">
      <c r="A2" s="9"/>
      <c r="B2" s="9"/>
      <c r="C2" s="9"/>
      <c r="D2" s="9"/>
      <c r="E2" s="9"/>
      <c r="F2" s="9"/>
      <c r="H2" s="2"/>
      <c r="I2" s="13"/>
      <c r="J2" s="14"/>
      <c r="N2" s="2" t="s">
        <v>15</v>
      </c>
      <c r="O2" s="2" t="s">
        <v>14</v>
      </c>
      <c r="P2" s="2" t="s">
        <v>32</v>
      </c>
      <c r="Q2" s="29" t="s">
        <v>417</v>
      </c>
      <c r="R2" s="29" t="s">
        <v>418</v>
      </c>
      <c r="S2" s="30" t="s">
        <v>28</v>
      </c>
      <c r="T2" s="29" t="s">
        <v>31</v>
      </c>
      <c r="U2" s="29" t="s">
        <v>15</v>
      </c>
      <c r="V2" s="29" t="s">
        <v>14</v>
      </c>
      <c r="W2" s="29" t="s">
        <v>32</v>
      </c>
    </row>
    <row r="3" spans="1:90" x14ac:dyDescent="0.25">
      <c r="A3" s="10" t="s">
        <v>9</v>
      </c>
      <c r="B3" s="10"/>
      <c r="C3" s="10"/>
      <c r="D3" s="10"/>
      <c r="E3" s="10"/>
      <c r="F3" s="10"/>
      <c r="G3" s="10"/>
      <c r="H3" s="13"/>
      <c r="I3" s="10">
        <f>Q3</f>
        <v>137</v>
      </c>
      <c r="J3" s="15" t="s">
        <v>10</v>
      </c>
      <c r="K3" s="15"/>
      <c r="L3" s="15"/>
      <c r="M3" s="15"/>
      <c r="N3" s="2">
        <f>N168</f>
        <v>16</v>
      </c>
      <c r="O3" s="2">
        <f t="shared" ref="O3:R3" si="0">O168</f>
        <v>137</v>
      </c>
      <c r="P3" s="2">
        <f t="shared" si="0"/>
        <v>4</v>
      </c>
      <c r="Q3" s="2">
        <f t="shared" si="0"/>
        <v>137</v>
      </c>
      <c r="R3" s="2">
        <f t="shared" si="0"/>
        <v>16</v>
      </c>
      <c r="S3" s="16">
        <f>IF(R3=0,Q3,O3/R3*N3)</f>
        <v>137</v>
      </c>
      <c r="T3" s="19">
        <f>Q3/S3</f>
        <v>1</v>
      </c>
      <c r="U3" s="19">
        <f>N3/S3</f>
        <v>0.11678832116788321</v>
      </c>
      <c r="V3" s="19">
        <f>O3/S3</f>
        <v>1</v>
      </c>
      <c r="W3" s="19">
        <f>P3/S3</f>
        <v>2.9197080291970802E-2</v>
      </c>
      <c r="X3"/>
    </row>
    <row r="4" spans="1:90" s="33" customFormat="1" x14ac:dyDescent="0.25">
      <c r="A4" s="31" t="s">
        <v>387</v>
      </c>
      <c r="B4" s="31" t="s">
        <v>15</v>
      </c>
      <c r="C4" s="31" t="s">
        <v>14</v>
      </c>
      <c r="D4" s="31" t="s">
        <v>388</v>
      </c>
      <c r="E4" s="31" t="s">
        <v>389</v>
      </c>
      <c r="F4" s="31"/>
      <c r="G4" s="31"/>
      <c r="H4" s="31"/>
      <c r="I4" s="31"/>
      <c r="J4" s="32" t="s">
        <v>390</v>
      </c>
      <c r="K4" s="31" t="s">
        <v>11</v>
      </c>
      <c r="L4" s="31" t="s">
        <v>12</v>
      </c>
      <c r="M4" s="31" t="s">
        <v>5</v>
      </c>
      <c r="N4" s="33" t="str">
        <f t="shared" ref="N4:N35" si="1">IF(OR(B4="",B4=" ",B4="WPA"),"",1)</f>
        <v/>
      </c>
      <c r="O4" s="33" t="str">
        <f t="shared" ref="O4:O35" si="2">IF(OR(C4="",C4=" ",C4="GPP"),"",1)</f>
        <v/>
      </c>
      <c r="P4" s="33" t="str">
        <f t="shared" ref="P4:P35" si="3">IF(OR(E4="",E4=" ",E4="Obit"),"",1)</f>
        <v/>
      </c>
      <c r="Q4" s="33" t="str">
        <f t="shared" ref="Q4:Q35" si="4">IF(SUM(N4:P4)&gt;0,1,"")</f>
        <v/>
      </c>
      <c r="R4" s="33" t="str">
        <f t="shared" ref="R4:R21" si="5">IF(AND(N3=1,O4=1),1,"")</f>
        <v/>
      </c>
      <c r="S4" s="34"/>
      <c r="T4" s="34"/>
      <c r="U4" s="27"/>
      <c r="AE4" s="35"/>
      <c r="AF4" s="35"/>
      <c r="AG4" s="35"/>
      <c r="AH4" s="35"/>
      <c r="AI4" s="35"/>
      <c r="AJ4" s="35"/>
      <c r="AK4" s="35"/>
      <c r="AL4" s="35"/>
      <c r="AM4" s="35"/>
      <c r="AN4" s="35"/>
    </row>
    <row r="5" spans="1:90" s="33" customFormat="1" x14ac:dyDescent="0.25">
      <c r="A5" s="28">
        <v>1642</v>
      </c>
      <c r="B5" s="28"/>
      <c r="C5" s="33">
        <v>576659</v>
      </c>
      <c r="J5" s="27" t="s">
        <v>94</v>
      </c>
      <c r="K5" s="28" t="s">
        <v>95</v>
      </c>
      <c r="L5" s="28" t="s">
        <v>96</v>
      </c>
      <c r="M5" s="27" t="s">
        <v>97</v>
      </c>
      <c r="N5" s="33" t="str">
        <f t="shared" si="1"/>
        <v/>
      </c>
      <c r="O5" s="33">
        <f t="shared" si="2"/>
        <v>1</v>
      </c>
      <c r="P5" s="33" t="str">
        <f t="shared" si="3"/>
        <v/>
      </c>
      <c r="Q5" s="33">
        <f t="shared" si="4"/>
        <v>1</v>
      </c>
      <c r="R5" s="33" t="str">
        <f t="shared" si="5"/>
        <v/>
      </c>
      <c r="S5" s="9" t="str">
        <f t="shared" ref="S5:S36" si="6">IF(O5=Q5,"","XXX")</f>
        <v/>
      </c>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row>
    <row r="6" spans="1:90" s="33" customFormat="1" x14ac:dyDescent="0.25">
      <c r="A6" s="31" t="s">
        <v>387</v>
      </c>
      <c r="B6" s="31" t="s">
        <v>15</v>
      </c>
      <c r="C6" s="31" t="s">
        <v>14</v>
      </c>
      <c r="D6" s="31" t="s">
        <v>388</v>
      </c>
      <c r="E6" s="31" t="s">
        <v>389</v>
      </c>
      <c r="F6" s="31"/>
      <c r="G6" s="31"/>
      <c r="H6" s="31"/>
      <c r="I6" s="31"/>
      <c r="J6" s="32" t="s">
        <v>391</v>
      </c>
      <c r="K6" s="31" t="s">
        <v>11</v>
      </c>
      <c r="L6" s="31" t="s">
        <v>12</v>
      </c>
      <c r="M6" s="31" t="s">
        <v>5</v>
      </c>
      <c r="N6" s="33" t="str">
        <f t="shared" si="1"/>
        <v/>
      </c>
      <c r="O6" s="33" t="str">
        <f t="shared" si="2"/>
        <v/>
      </c>
      <c r="P6" s="33" t="str">
        <f t="shared" si="3"/>
        <v/>
      </c>
      <c r="Q6" s="33" t="str">
        <f t="shared" si="4"/>
        <v/>
      </c>
      <c r="R6" s="33" t="str">
        <f t="shared" si="5"/>
        <v/>
      </c>
      <c r="S6" s="9" t="str">
        <f t="shared" si="6"/>
        <v/>
      </c>
    </row>
    <row r="7" spans="1:90" s="33" customFormat="1" x14ac:dyDescent="0.25">
      <c r="A7" s="28">
        <v>1680</v>
      </c>
      <c r="B7" s="28"/>
      <c r="C7" s="33">
        <v>576783</v>
      </c>
      <c r="J7" s="27" t="s">
        <v>237</v>
      </c>
      <c r="K7" s="28" t="s">
        <v>238</v>
      </c>
      <c r="L7" s="36" t="s">
        <v>239</v>
      </c>
      <c r="M7" s="27" t="s">
        <v>240</v>
      </c>
      <c r="N7" s="33" t="str">
        <f t="shared" si="1"/>
        <v/>
      </c>
      <c r="O7" s="33">
        <f t="shared" si="2"/>
        <v>1</v>
      </c>
      <c r="P7" s="33" t="str">
        <f t="shared" si="3"/>
        <v/>
      </c>
      <c r="Q7" s="33">
        <f t="shared" si="4"/>
        <v>1</v>
      </c>
      <c r="R7" s="33" t="str">
        <f t="shared" si="5"/>
        <v/>
      </c>
      <c r="S7" s="9" t="str">
        <f t="shared" si="6"/>
        <v/>
      </c>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row>
    <row r="8" spans="1:90" s="33" customFormat="1" x14ac:dyDescent="0.25">
      <c r="A8" s="28">
        <v>1679</v>
      </c>
      <c r="B8" s="28"/>
      <c r="C8" s="33">
        <v>576776</v>
      </c>
      <c r="J8" s="27" t="s">
        <v>229</v>
      </c>
      <c r="K8" s="28" t="s">
        <v>230</v>
      </c>
      <c r="L8" s="36" t="s">
        <v>231</v>
      </c>
      <c r="M8" s="27" t="s">
        <v>232</v>
      </c>
      <c r="N8" s="33" t="str">
        <f t="shared" si="1"/>
        <v/>
      </c>
      <c r="O8" s="33">
        <f t="shared" si="2"/>
        <v>1</v>
      </c>
      <c r="P8" s="33" t="str">
        <f t="shared" si="3"/>
        <v/>
      </c>
      <c r="Q8" s="33">
        <f t="shared" si="4"/>
        <v>1</v>
      </c>
      <c r="R8" s="33" t="str">
        <f t="shared" si="5"/>
        <v/>
      </c>
      <c r="S8" s="9" t="str">
        <f t="shared" si="6"/>
        <v/>
      </c>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row>
    <row r="9" spans="1:90" s="33" customFormat="1" x14ac:dyDescent="0.25">
      <c r="A9" s="28">
        <v>1679</v>
      </c>
      <c r="B9" s="28"/>
      <c r="C9" s="33">
        <v>576775</v>
      </c>
      <c r="J9" s="27" t="s">
        <v>225</v>
      </c>
      <c r="K9" s="28" t="s">
        <v>226</v>
      </c>
      <c r="L9" s="28" t="s">
        <v>227</v>
      </c>
      <c r="M9" s="27" t="s">
        <v>228</v>
      </c>
      <c r="N9" s="33" t="str">
        <f t="shared" si="1"/>
        <v/>
      </c>
      <c r="O9" s="33">
        <f t="shared" si="2"/>
        <v>1</v>
      </c>
      <c r="P9" s="33" t="str">
        <f t="shared" si="3"/>
        <v/>
      </c>
      <c r="Q9" s="33">
        <f t="shared" si="4"/>
        <v>1</v>
      </c>
      <c r="R9" s="33" t="str">
        <f t="shared" si="5"/>
        <v/>
      </c>
      <c r="S9" s="9" t="str">
        <f t="shared" si="6"/>
        <v/>
      </c>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row>
    <row r="10" spans="1:90" s="33" customFormat="1" x14ac:dyDescent="0.25">
      <c r="A10" s="28">
        <v>1680</v>
      </c>
      <c r="B10" s="28"/>
      <c r="C10" s="33">
        <v>576782</v>
      </c>
      <c r="J10" s="27" t="s">
        <v>233</v>
      </c>
      <c r="K10" s="28" t="s">
        <v>234</v>
      </c>
      <c r="L10" s="36" t="s">
        <v>235</v>
      </c>
      <c r="M10" s="27" t="s">
        <v>236</v>
      </c>
      <c r="N10" s="33" t="str">
        <f t="shared" si="1"/>
        <v/>
      </c>
      <c r="O10" s="33">
        <f t="shared" si="2"/>
        <v>1</v>
      </c>
      <c r="P10" s="33" t="str">
        <f t="shared" si="3"/>
        <v/>
      </c>
      <c r="Q10" s="33">
        <f t="shared" si="4"/>
        <v>1</v>
      </c>
      <c r="R10" s="33" t="str">
        <f t="shared" si="5"/>
        <v/>
      </c>
      <c r="S10" s="9" t="s">
        <v>439</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row>
    <row r="11" spans="1:90" s="33" customFormat="1" x14ac:dyDescent="0.25">
      <c r="A11" s="28">
        <v>1678</v>
      </c>
      <c r="B11" s="40">
        <v>207486</v>
      </c>
      <c r="C11" s="33">
        <v>576763</v>
      </c>
      <c r="J11" s="27" t="s">
        <v>221</v>
      </c>
      <c r="K11" s="28">
        <v>1859</v>
      </c>
      <c r="L11" s="28">
        <v>1937</v>
      </c>
      <c r="M11" s="27" t="s">
        <v>222</v>
      </c>
      <c r="N11" s="33">
        <f t="shared" si="1"/>
        <v>1</v>
      </c>
      <c r="O11" s="33">
        <f t="shared" si="2"/>
        <v>1</v>
      </c>
      <c r="P11" s="33" t="str">
        <f t="shared" si="3"/>
        <v/>
      </c>
      <c r="Q11" s="33">
        <f t="shared" si="4"/>
        <v>1</v>
      </c>
      <c r="R11" s="33" t="str">
        <f t="shared" si="5"/>
        <v/>
      </c>
      <c r="S11" s="9" t="str">
        <f t="shared" si="6"/>
        <v/>
      </c>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row>
    <row r="12" spans="1:90" s="33" customFormat="1" x14ac:dyDescent="0.25">
      <c r="A12" s="28">
        <v>1678</v>
      </c>
      <c r="B12" s="28"/>
      <c r="C12" s="33">
        <v>576764</v>
      </c>
      <c r="J12" s="27" t="s">
        <v>223</v>
      </c>
      <c r="K12" s="28">
        <v>1866</v>
      </c>
      <c r="L12" s="28">
        <v>1949</v>
      </c>
      <c r="M12" s="27" t="s">
        <v>224</v>
      </c>
      <c r="N12" s="33" t="str">
        <f t="shared" si="1"/>
        <v/>
      </c>
      <c r="O12" s="33">
        <f t="shared" si="2"/>
        <v>1</v>
      </c>
      <c r="P12" s="33" t="str">
        <f t="shared" si="3"/>
        <v/>
      </c>
      <c r="Q12" s="33">
        <f t="shared" si="4"/>
        <v>1</v>
      </c>
      <c r="R12" s="33">
        <f t="shared" si="5"/>
        <v>1</v>
      </c>
      <c r="S12" s="9" t="str">
        <f t="shared" si="6"/>
        <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row>
    <row r="13" spans="1:90" s="33" customFormat="1" x14ac:dyDescent="0.25">
      <c r="A13" s="28">
        <v>1647</v>
      </c>
      <c r="B13" s="28"/>
      <c r="C13" s="33">
        <v>576667</v>
      </c>
      <c r="J13" s="27" t="s">
        <v>116</v>
      </c>
      <c r="K13" s="28">
        <v>1905</v>
      </c>
      <c r="L13" s="28">
        <v>1961</v>
      </c>
      <c r="M13" s="27" t="s">
        <v>117</v>
      </c>
      <c r="N13" s="33" t="str">
        <f t="shared" si="1"/>
        <v/>
      </c>
      <c r="O13" s="33">
        <f t="shared" si="2"/>
        <v>1</v>
      </c>
      <c r="P13" s="33" t="str">
        <f t="shared" si="3"/>
        <v/>
      </c>
      <c r="Q13" s="33">
        <f t="shared" si="4"/>
        <v>1</v>
      </c>
      <c r="R13" s="33" t="str">
        <f t="shared" si="5"/>
        <v/>
      </c>
      <c r="S13" s="9" t="str">
        <f t="shared" si="6"/>
        <v/>
      </c>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row>
    <row r="14" spans="1:90" s="33" customFormat="1" x14ac:dyDescent="0.25">
      <c r="A14" s="28">
        <v>1651</v>
      </c>
      <c r="B14" s="28"/>
      <c r="C14" s="33">
        <v>576676</v>
      </c>
      <c r="J14" s="27" t="s">
        <v>137</v>
      </c>
      <c r="K14" s="36" t="s">
        <v>138</v>
      </c>
      <c r="L14" s="28" t="s">
        <v>139</v>
      </c>
      <c r="M14" s="27" t="s">
        <v>140</v>
      </c>
      <c r="N14" s="33" t="str">
        <f t="shared" si="1"/>
        <v/>
      </c>
      <c r="O14" s="33">
        <f t="shared" si="2"/>
        <v>1</v>
      </c>
      <c r="P14" s="33" t="str">
        <f t="shared" si="3"/>
        <v/>
      </c>
      <c r="Q14" s="33">
        <f t="shared" si="4"/>
        <v>1</v>
      </c>
      <c r="R14" s="33" t="str">
        <f t="shared" si="5"/>
        <v/>
      </c>
      <c r="S14" s="9" t="str">
        <f t="shared" si="6"/>
        <v/>
      </c>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row>
    <row r="15" spans="1:90" s="33" customFormat="1" x14ac:dyDescent="0.25">
      <c r="A15" s="28">
        <v>1650</v>
      </c>
      <c r="B15" s="28"/>
      <c r="C15" s="33">
        <v>576674</v>
      </c>
      <c r="J15" s="27" t="s">
        <v>131</v>
      </c>
      <c r="K15" s="28" t="s">
        <v>132</v>
      </c>
      <c r="L15" s="28" t="s">
        <v>133</v>
      </c>
      <c r="M15" s="27" t="s">
        <v>134</v>
      </c>
      <c r="N15" s="33" t="str">
        <f t="shared" si="1"/>
        <v/>
      </c>
      <c r="O15" s="33">
        <f t="shared" si="2"/>
        <v>1</v>
      </c>
      <c r="P15" s="33" t="str">
        <f t="shared" si="3"/>
        <v/>
      </c>
      <c r="Q15" s="33">
        <f t="shared" si="4"/>
        <v>1</v>
      </c>
      <c r="R15" s="33" t="str">
        <f t="shared" si="5"/>
        <v/>
      </c>
      <c r="S15" s="9" t="str">
        <f t="shared" si="6"/>
        <v/>
      </c>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row>
    <row r="16" spans="1:90" s="33" customFormat="1" x14ac:dyDescent="0.25">
      <c r="A16" s="28">
        <v>1684</v>
      </c>
      <c r="B16" s="28"/>
      <c r="C16" s="33">
        <v>576806</v>
      </c>
      <c r="J16" s="27" t="s">
        <v>256</v>
      </c>
      <c r="K16" s="28" t="s">
        <v>257</v>
      </c>
      <c r="L16" s="36" t="s">
        <v>258</v>
      </c>
      <c r="M16" s="27" t="s">
        <v>259</v>
      </c>
      <c r="N16" s="33" t="str">
        <f t="shared" si="1"/>
        <v/>
      </c>
      <c r="O16" s="33">
        <f t="shared" si="2"/>
        <v>1</v>
      </c>
      <c r="P16" s="33" t="str">
        <f t="shared" si="3"/>
        <v/>
      </c>
      <c r="Q16" s="33">
        <f t="shared" si="4"/>
        <v>1</v>
      </c>
      <c r="R16" s="33" t="str">
        <f t="shared" si="5"/>
        <v/>
      </c>
      <c r="S16" s="9" t="str">
        <f t="shared" si="6"/>
        <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row>
    <row r="17" spans="1:90" s="33" customFormat="1" x14ac:dyDescent="0.25">
      <c r="A17" s="28">
        <v>1685</v>
      </c>
      <c r="B17" s="28"/>
      <c r="C17" s="33">
        <v>576811</v>
      </c>
      <c r="J17" s="27" t="s">
        <v>262</v>
      </c>
      <c r="K17" s="28">
        <v>1891</v>
      </c>
      <c r="L17" s="28">
        <v>1985</v>
      </c>
      <c r="M17" s="27" t="s">
        <v>263</v>
      </c>
      <c r="N17" s="33" t="str">
        <f t="shared" si="1"/>
        <v/>
      </c>
      <c r="O17" s="33">
        <f t="shared" si="2"/>
        <v>1</v>
      </c>
      <c r="P17" s="33" t="str">
        <f t="shared" si="3"/>
        <v/>
      </c>
      <c r="Q17" s="33">
        <f t="shared" si="4"/>
        <v>1</v>
      </c>
      <c r="R17" s="33" t="str">
        <f t="shared" si="5"/>
        <v/>
      </c>
      <c r="S17" s="9" t="str">
        <f t="shared" si="6"/>
        <v/>
      </c>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row>
    <row r="18" spans="1:90" s="33" customFormat="1" x14ac:dyDescent="0.25">
      <c r="A18" s="28">
        <v>1683</v>
      </c>
      <c r="B18" s="28"/>
      <c r="C18" s="33">
        <v>576802</v>
      </c>
      <c r="J18" s="27" t="s">
        <v>253</v>
      </c>
      <c r="K18" s="36" t="s">
        <v>254</v>
      </c>
      <c r="L18" s="36" t="s">
        <v>254</v>
      </c>
      <c r="M18" s="27" t="s">
        <v>255</v>
      </c>
      <c r="N18" s="33" t="str">
        <f t="shared" si="1"/>
        <v/>
      </c>
      <c r="O18" s="33">
        <f t="shared" si="2"/>
        <v>1</v>
      </c>
      <c r="P18" s="33" t="str">
        <f t="shared" si="3"/>
        <v/>
      </c>
      <c r="Q18" s="33">
        <f t="shared" si="4"/>
        <v>1</v>
      </c>
      <c r="R18" s="33" t="str">
        <f t="shared" si="5"/>
        <v/>
      </c>
      <c r="S18" s="9" t="str">
        <f t="shared" si="6"/>
        <v/>
      </c>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row>
    <row r="19" spans="1:90" s="33" customFormat="1" x14ac:dyDescent="0.25">
      <c r="A19" s="28">
        <v>1685</v>
      </c>
      <c r="B19" s="28"/>
      <c r="C19" s="33">
        <v>576810</v>
      </c>
      <c r="J19" s="27" t="s">
        <v>260</v>
      </c>
      <c r="K19" s="28">
        <v>1890</v>
      </c>
      <c r="L19" s="28">
        <v>1960</v>
      </c>
      <c r="M19" s="27" t="s">
        <v>261</v>
      </c>
      <c r="N19" s="33" t="str">
        <f t="shared" si="1"/>
        <v/>
      </c>
      <c r="O19" s="33">
        <f t="shared" si="2"/>
        <v>1</v>
      </c>
      <c r="P19" s="33" t="str">
        <f t="shared" si="3"/>
        <v/>
      </c>
      <c r="Q19" s="33">
        <f t="shared" si="4"/>
        <v>1</v>
      </c>
      <c r="R19" s="33" t="str">
        <f t="shared" si="5"/>
        <v/>
      </c>
      <c r="S19" s="9" t="str">
        <f t="shared" si="6"/>
        <v/>
      </c>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row>
    <row r="20" spans="1:90" s="33" customFormat="1" x14ac:dyDescent="0.25">
      <c r="A20" s="28">
        <v>1639</v>
      </c>
      <c r="B20" s="28"/>
      <c r="C20" s="33">
        <v>576656</v>
      </c>
      <c r="J20" s="27" t="s">
        <v>86</v>
      </c>
      <c r="K20" s="28" t="s">
        <v>87</v>
      </c>
      <c r="L20" s="28" t="s">
        <v>88</v>
      </c>
      <c r="M20" s="27" t="s">
        <v>89</v>
      </c>
      <c r="N20" s="33" t="str">
        <f t="shared" si="1"/>
        <v/>
      </c>
      <c r="O20" s="33">
        <f t="shared" si="2"/>
        <v>1</v>
      </c>
      <c r="P20" s="33" t="str">
        <f t="shared" si="3"/>
        <v/>
      </c>
      <c r="Q20" s="33">
        <f t="shared" si="4"/>
        <v>1</v>
      </c>
      <c r="R20" s="33" t="str">
        <f t="shared" si="5"/>
        <v/>
      </c>
      <c r="S20" s="9" t="str">
        <f t="shared" si="6"/>
        <v/>
      </c>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row>
    <row r="21" spans="1:90" s="33" customFormat="1" x14ac:dyDescent="0.25">
      <c r="A21" s="31" t="s">
        <v>387</v>
      </c>
      <c r="B21" s="31" t="s">
        <v>15</v>
      </c>
      <c r="C21" s="31" t="s">
        <v>14</v>
      </c>
      <c r="D21" s="31" t="s">
        <v>388</v>
      </c>
      <c r="E21" s="31" t="s">
        <v>389</v>
      </c>
      <c r="F21" s="31"/>
      <c r="G21" s="31"/>
      <c r="H21" s="31"/>
      <c r="I21" s="31"/>
      <c r="J21" s="32" t="s">
        <v>392</v>
      </c>
      <c r="K21" s="31" t="s">
        <v>11</v>
      </c>
      <c r="L21" s="31" t="s">
        <v>12</v>
      </c>
      <c r="M21" s="31" t="s">
        <v>5</v>
      </c>
      <c r="N21" s="33" t="str">
        <f t="shared" si="1"/>
        <v/>
      </c>
      <c r="O21" s="33" t="str">
        <f t="shared" si="2"/>
        <v/>
      </c>
      <c r="P21" s="33" t="str">
        <f t="shared" si="3"/>
        <v/>
      </c>
      <c r="Q21" s="33" t="str">
        <f t="shared" si="4"/>
        <v/>
      </c>
      <c r="R21" s="33" t="str">
        <f t="shared" si="5"/>
        <v/>
      </c>
      <c r="S21" s="9" t="str">
        <f t="shared" si="6"/>
        <v/>
      </c>
    </row>
    <row r="22" spans="1:90" s="33" customFormat="1" x14ac:dyDescent="0.25">
      <c r="A22" s="28" t="s">
        <v>431</v>
      </c>
      <c r="B22" s="28"/>
      <c r="C22" s="33">
        <v>1134407</v>
      </c>
      <c r="D22" s="33" t="s">
        <v>435</v>
      </c>
      <c r="E22" s="33">
        <v>558368</v>
      </c>
      <c r="J22" s="27" t="s">
        <v>437</v>
      </c>
      <c r="K22" s="28" t="s">
        <v>432</v>
      </c>
      <c r="L22" s="36" t="s">
        <v>433</v>
      </c>
      <c r="M22" s="27" t="s">
        <v>438</v>
      </c>
      <c r="N22" s="33" t="str">
        <f t="shared" si="1"/>
        <v/>
      </c>
      <c r="O22" s="33">
        <f t="shared" si="2"/>
        <v>1</v>
      </c>
      <c r="P22" s="33">
        <f t="shared" si="3"/>
        <v>1</v>
      </c>
      <c r="Q22" s="33">
        <f t="shared" si="4"/>
        <v>1</v>
      </c>
      <c r="R22" s="33" t="str">
        <f>IF(AND(N18=1,O22=1),1,"")</f>
        <v/>
      </c>
      <c r="S22" s="9" t="str">
        <f t="shared" si="6"/>
        <v/>
      </c>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row>
    <row r="23" spans="1:90" s="33" customFormat="1" x14ac:dyDescent="0.25">
      <c r="A23" s="31" t="s">
        <v>387</v>
      </c>
      <c r="B23" s="31" t="s">
        <v>15</v>
      </c>
      <c r="C23" s="31" t="s">
        <v>14</v>
      </c>
      <c r="D23" s="31" t="s">
        <v>388</v>
      </c>
      <c r="E23" s="31" t="s">
        <v>389</v>
      </c>
      <c r="F23" s="31"/>
      <c r="G23" s="31"/>
      <c r="H23" s="31"/>
      <c r="I23" s="31"/>
      <c r="J23" s="32" t="s">
        <v>393</v>
      </c>
      <c r="K23" s="31" t="s">
        <v>11</v>
      </c>
      <c r="L23" s="31" t="s">
        <v>12</v>
      </c>
      <c r="M23" s="31" t="s">
        <v>5</v>
      </c>
      <c r="N23" s="33" t="str">
        <f t="shared" si="1"/>
        <v/>
      </c>
      <c r="O23" s="33" t="str">
        <f t="shared" si="2"/>
        <v/>
      </c>
      <c r="P23" s="33" t="str">
        <f t="shared" si="3"/>
        <v/>
      </c>
      <c r="Q23" s="33" t="str">
        <f t="shared" si="4"/>
        <v/>
      </c>
      <c r="R23" s="33" t="str">
        <f t="shared" ref="R23:R46" si="7">IF(AND(N22=1,O23=1),1,"")</f>
        <v/>
      </c>
      <c r="S23" s="9" t="str">
        <f t="shared" si="6"/>
        <v/>
      </c>
    </row>
    <row r="24" spans="1:90" s="33" customFormat="1" x14ac:dyDescent="0.25">
      <c r="A24" s="28">
        <v>1656</v>
      </c>
      <c r="B24" s="28"/>
      <c r="C24" s="33">
        <v>576699</v>
      </c>
      <c r="J24" s="27" t="s">
        <v>161</v>
      </c>
      <c r="K24" s="28" t="s">
        <v>162</v>
      </c>
      <c r="L24" s="28" t="s">
        <v>163</v>
      </c>
      <c r="M24" s="27" t="s">
        <v>164</v>
      </c>
      <c r="N24" s="33" t="str">
        <f t="shared" si="1"/>
        <v/>
      </c>
      <c r="O24" s="33">
        <f t="shared" si="2"/>
        <v>1</v>
      </c>
      <c r="P24" s="33" t="str">
        <f t="shared" si="3"/>
        <v/>
      </c>
      <c r="Q24" s="33">
        <f t="shared" si="4"/>
        <v>1</v>
      </c>
      <c r="R24" s="33" t="str">
        <f t="shared" si="7"/>
        <v/>
      </c>
      <c r="S24" s="9" t="str">
        <f t="shared" si="6"/>
        <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row>
    <row r="25" spans="1:90" s="33" customFormat="1" x14ac:dyDescent="0.25">
      <c r="A25" s="28">
        <v>1645</v>
      </c>
      <c r="B25" s="28"/>
      <c r="C25" s="33">
        <v>576662</v>
      </c>
      <c r="J25" s="27" t="s">
        <v>104</v>
      </c>
      <c r="K25" s="28" t="s">
        <v>105</v>
      </c>
      <c r="L25" s="28" t="s">
        <v>106</v>
      </c>
      <c r="M25" s="27" t="s">
        <v>24</v>
      </c>
      <c r="N25" s="33" t="str">
        <f t="shared" si="1"/>
        <v/>
      </c>
      <c r="O25" s="33">
        <f t="shared" si="2"/>
        <v>1</v>
      </c>
      <c r="P25" s="33" t="str">
        <f t="shared" si="3"/>
        <v/>
      </c>
      <c r="Q25" s="33">
        <f t="shared" si="4"/>
        <v>1</v>
      </c>
      <c r="R25" s="33" t="str">
        <f t="shared" si="7"/>
        <v/>
      </c>
      <c r="S25" s="9" t="str">
        <f t="shared" si="6"/>
        <v/>
      </c>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row>
    <row r="26" spans="1:90" s="33" customFormat="1" x14ac:dyDescent="0.25">
      <c r="A26" s="28">
        <v>1645</v>
      </c>
      <c r="B26" s="28"/>
      <c r="C26" s="33">
        <v>576663</v>
      </c>
      <c r="J26" s="27" t="s">
        <v>107</v>
      </c>
      <c r="K26" s="28" t="s">
        <v>108</v>
      </c>
      <c r="L26" s="28" t="s">
        <v>109</v>
      </c>
      <c r="M26" s="27" t="s">
        <v>24</v>
      </c>
      <c r="N26" s="33" t="str">
        <f t="shared" si="1"/>
        <v/>
      </c>
      <c r="O26" s="33">
        <f t="shared" si="2"/>
        <v>1</v>
      </c>
      <c r="P26" s="33" t="str">
        <f t="shared" si="3"/>
        <v/>
      </c>
      <c r="Q26" s="33">
        <f t="shared" si="4"/>
        <v>1</v>
      </c>
      <c r="R26" s="33" t="str">
        <f t="shared" si="7"/>
        <v/>
      </c>
      <c r="S26" s="9" t="str">
        <f t="shared" si="6"/>
        <v/>
      </c>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row>
    <row r="27" spans="1:90" s="33" customFormat="1" x14ac:dyDescent="0.25">
      <c r="A27" s="28">
        <v>1692</v>
      </c>
      <c r="B27" s="28"/>
      <c r="C27" s="33">
        <v>576847</v>
      </c>
      <c r="J27" s="27" t="s">
        <v>286</v>
      </c>
      <c r="K27" s="36" t="s">
        <v>287</v>
      </c>
      <c r="L27" s="36" t="s">
        <v>287</v>
      </c>
      <c r="M27" s="27" t="s">
        <v>24</v>
      </c>
      <c r="N27" s="33" t="str">
        <f t="shared" si="1"/>
        <v/>
      </c>
      <c r="O27" s="33">
        <f t="shared" si="2"/>
        <v>1</v>
      </c>
      <c r="P27" s="33" t="str">
        <f t="shared" si="3"/>
        <v/>
      </c>
      <c r="Q27" s="33">
        <f t="shared" si="4"/>
        <v>1</v>
      </c>
      <c r="R27" s="33" t="str">
        <f t="shared" si="7"/>
        <v/>
      </c>
      <c r="S27" s="9" t="str">
        <f t="shared" si="6"/>
        <v/>
      </c>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row>
    <row r="28" spans="1:90" s="33" customFormat="1" x14ac:dyDescent="0.25">
      <c r="A28" s="28">
        <v>1654</v>
      </c>
      <c r="B28" s="28"/>
      <c r="C28" s="33">
        <v>576681</v>
      </c>
      <c r="J28" s="27" t="s">
        <v>151</v>
      </c>
      <c r="K28" s="28">
        <v>1901</v>
      </c>
      <c r="L28" s="28">
        <v>1966</v>
      </c>
      <c r="M28" s="27" t="s">
        <v>152</v>
      </c>
      <c r="N28" s="33" t="str">
        <f t="shared" si="1"/>
        <v/>
      </c>
      <c r="O28" s="33">
        <f t="shared" si="2"/>
        <v>1</v>
      </c>
      <c r="P28" s="33" t="str">
        <f t="shared" si="3"/>
        <v/>
      </c>
      <c r="Q28" s="33">
        <f t="shared" si="4"/>
        <v>1</v>
      </c>
      <c r="R28" s="33" t="str">
        <f t="shared" si="7"/>
        <v/>
      </c>
      <c r="S28" s="9" t="str">
        <f t="shared" si="6"/>
        <v/>
      </c>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row>
    <row r="29" spans="1:90" s="33" customFormat="1" x14ac:dyDescent="0.25">
      <c r="A29" s="28">
        <v>1681</v>
      </c>
      <c r="B29" s="28">
        <v>208542</v>
      </c>
      <c r="C29" s="33">
        <v>576790</v>
      </c>
      <c r="J29" s="27" t="s">
        <v>241</v>
      </c>
      <c r="K29" s="28" t="s">
        <v>242</v>
      </c>
      <c r="L29" s="28" t="s">
        <v>243</v>
      </c>
      <c r="M29" s="27" t="s">
        <v>244</v>
      </c>
      <c r="N29" s="33">
        <f t="shared" si="1"/>
        <v>1</v>
      </c>
      <c r="O29" s="33">
        <f t="shared" si="2"/>
        <v>1</v>
      </c>
      <c r="P29" s="33" t="str">
        <f t="shared" si="3"/>
        <v/>
      </c>
      <c r="Q29" s="33">
        <f t="shared" si="4"/>
        <v>1</v>
      </c>
      <c r="R29" s="33" t="str">
        <f t="shared" si="7"/>
        <v/>
      </c>
      <c r="S29" s="9" t="str">
        <f t="shared" si="6"/>
        <v/>
      </c>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row>
    <row r="30" spans="1:90" s="33" customFormat="1" x14ac:dyDescent="0.25">
      <c r="A30" s="28">
        <v>1681</v>
      </c>
      <c r="B30" s="28">
        <v>208541</v>
      </c>
      <c r="C30" s="33">
        <v>576791</v>
      </c>
      <c r="J30" s="27" t="s">
        <v>245</v>
      </c>
      <c r="K30" s="28" t="s">
        <v>246</v>
      </c>
      <c r="L30" s="36" t="s">
        <v>247</v>
      </c>
      <c r="M30" s="27" t="s">
        <v>248</v>
      </c>
      <c r="N30" s="33">
        <f t="shared" si="1"/>
        <v>1</v>
      </c>
      <c r="O30" s="33">
        <f t="shared" si="2"/>
        <v>1</v>
      </c>
      <c r="P30" s="33" t="str">
        <f t="shared" si="3"/>
        <v/>
      </c>
      <c r="Q30" s="33">
        <f t="shared" si="4"/>
        <v>1</v>
      </c>
      <c r="R30" s="33">
        <f t="shared" si="7"/>
        <v>1</v>
      </c>
      <c r="S30" s="9" t="str">
        <f t="shared" si="6"/>
        <v/>
      </c>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row>
    <row r="31" spans="1:90" s="9" customFormat="1" x14ac:dyDescent="0.25">
      <c r="A31" s="28">
        <v>1643</v>
      </c>
      <c r="B31" s="28"/>
      <c r="C31" s="33">
        <v>576660</v>
      </c>
      <c r="D31" s="33"/>
      <c r="E31" s="33"/>
      <c r="F31" s="33"/>
      <c r="G31" s="33"/>
      <c r="H31" s="33"/>
      <c r="I31" s="33"/>
      <c r="J31" s="27" t="s">
        <v>428</v>
      </c>
      <c r="K31" s="28" t="s">
        <v>98</v>
      </c>
      <c r="L31" s="28" t="s">
        <v>99</v>
      </c>
      <c r="M31" s="27" t="s">
        <v>100</v>
      </c>
      <c r="N31" s="33" t="str">
        <f t="shared" si="1"/>
        <v/>
      </c>
      <c r="O31" s="33">
        <f t="shared" si="2"/>
        <v>1</v>
      </c>
      <c r="P31" s="33" t="str">
        <f t="shared" si="3"/>
        <v/>
      </c>
      <c r="Q31" s="33">
        <f t="shared" si="4"/>
        <v>1</v>
      </c>
      <c r="R31" s="33">
        <f t="shared" si="7"/>
        <v>1</v>
      </c>
      <c r="S31" s="9" t="str">
        <f t="shared" si="6"/>
        <v/>
      </c>
    </row>
    <row r="32" spans="1:90" s="9" customFormat="1" x14ac:dyDescent="0.25">
      <c r="A32" s="28">
        <v>1682</v>
      </c>
      <c r="B32" s="28"/>
      <c r="C32" s="33">
        <v>576797</v>
      </c>
      <c r="D32" s="33"/>
      <c r="E32" s="33"/>
      <c r="F32" s="33"/>
      <c r="G32" s="33"/>
      <c r="H32" s="33"/>
      <c r="I32" s="33"/>
      <c r="J32" s="27" t="s">
        <v>251</v>
      </c>
      <c r="K32" s="28">
        <v>1867</v>
      </c>
      <c r="L32" s="28">
        <v>1949</v>
      </c>
      <c r="M32" s="27" t="s">
        <v>252</v>
      </c>
      <c r="N32" s="33" t="str">
        <f t="shared" si="1"/>
        <v/>
      </c>
      <c r="O32" s="33">
        <f t="shared" si="2"/>
        <v>1</v>
      </c>
      <c r="P32" s="33" t="str">
        <f t="shared" si="3"/>
        <v/>
      </c>
      <c r="Q32" s="33">
        <f t="shared" si="4"/>
        <v>1</v>
      </c>
      <c r="R32" s="33" t="str">
        <f t="shared" si="7"/>
        <v/>
      </c>
      <c r="S32" s="9" t="str">
        <f t="shared" si="6"/>
        <v/>
      </c>
    </row>
    <row r="33" spans="1:90" s="9" customFormat="1" x14ac:dyDescent="0.25">
      <c r="A33" s="28">
        <v>1643</v>
      </c>
      <c r="B33" s="28"/>
      <c r="C33" s="33">
        <v>576661</v>
      </c>
      <c r="D33" s="33"/>
      <c r="E33" s="33"/>
      <c r="F33" s="33"/>
      <c r="G33" s="33"/>
      <c r="H33" s="33"/>
      <c r="I33" s="33"/>
      <c r="J33" s="27" t="s">
        <v>429</v>
      </c>
      <c r="K33" s="36" t="s">
        <v>101</v>
      </c>
      <c r="L33" s="28" t="s">
        <v>102</v>
      </c>
      <c r="M33" s="27" t="s">
        <v>103</v>
      </c>
      <c r="N33" s="33" t="str">
        <f t="shared" si="1"/>
        <v/>
      </c>
      <c r="O33" s="33">
        <f t="shared" si="2"/>
        <v>1</v>
      </c>
      <c r="P33" s="33" t="str">
        <f t="shared" si="3"/>
        <v/>
      </c>
      <c r="Q33" s="33">
        <f t="shared" si="4"/>
        <v>1</v>
      </c>
      <c r="R33" s="33" t="str">
        <f t="shared" si="7"/>
        <v/>
      </c>
      <c r="S33" s="9" t="str">
        <f t="shared" si="6"/>
        <v/>
      </c>
    </row>
    <row r="34" spans="1:90" s="9" customFormat="1" x14ac:dyDescent="0.25">
      <c r="A34" s="28">
        <v>1655</v>
      </c>
      <c r="B34" s="28"/>
      <c r="C34" s="33">
        <v>576683</v>
      </c>
      <c r="D34" s="33"/>
      <c r="E34" s="33"/>
      <c r="F34" s="33"/>
      <c r="G34" s="33"/>
      <c r="H34" s="33"/>
      <c r="I34" s="33"/>
      <c r="J34" s="27" t="s">
        <v>157</v>
      </c>
      <c r="K34" s="28" t="s">
        <v>158</v>
      </c>
      <c r="L34" s="28" t="s">
        <v>159</v>
      </c>
      <c r="M34" s="27" t="s">
        <v>160</v>
      </c>
      <c r="N34" s="33" t="str">
        <f t="shared" si="1"/>
        <v/>
      </c>
      <c r="O34" s="33">
        <f t="shared" si="2"/>
        <v>1</v>
      </c>
      <c r="P34" s="33" t="str">
        <f t="shared" si="3"/>
        <v/>
      </c>
      <c r="Q34" s="33">
        <f t="shared" si="4"/>
        <v>1</v>
      </c>
      <c r="R34" s="33" t="str">
        <f t="shared" si="7"/>
        <v/>
      </c>
      <c r="S34" s="9" t="str">
        <f t="shared" si="6"/>
        <v/>
      </c>
    </row>
    <row r="35" spans="1:90" s="9" customFormat="1" x14ac:dyDescent="0.25">
      <c r="A35" s="28" t="s">
        <v>430</v>
      </c>
      <c r="B35" s="28"/>
      <c r="C35" s="33">
        <v>576682</v>
      </c>
      <c r="D35" s="33"/>
      <c r="E35" s="33"/>
      <c r="F35" s="33"/>
      <c r="G35" s="33"/>
      <c r="H35" s="33"/>
      <c r="I35" s="33"/>
      <c r="J35" s="27" t="s">
        <v>153</v>
      </c>
      <c r="K35" s="28" t="s">
        <v>154</v>
      </c>
      <c r="L35" s="28" t="s">
        <v>155</v>
      </c>
      <c r="M35" s="27" t="s">
        <v>156</v>
      </c>
      <c r="N35" s="33" t="str">
        <f t="shared" si="1"/>
        <v/>
      </c>
      <c r="O35" s="33">
        <f t="shared" si="2"/>
        <v>1</v>
      </c>
      <c r="P35" s="33" t="str">
        <f t="shared" si="3"/>
        <v/>
      </c>
      <c r="Q35" s="33">
        <f t="shared" si="4"/>
        <v>1</v>
      </c>
      <c r="R35" s="33" t="str">
        <f t="shared" si="7"/>
        <v/>
      </c>
      <c r="S35" s="9" t="str">
        <f t="shared" si="6"/>
        <v/>
      </c>
    </row>
    <row r="36" spans="1:90" s="9" customFormat="1" x14ac:dyDescent="0.25">
      <c r="A36" s="28" t="s">
        <v>430</v>
      </c>
      <c r="B36" s="28"/>
      <c r="C36" s="33">
        <v>576680</v>
      </c>
      <c r="D36" s="33"/>
      <c r="E36" s="33"/>
      <c r="F36" s="33"/>
      <c r="G36" s="33"/>
      <c r="H36" s="33"/>
      <c r="I36" s="33"/>
      <c r="J36" s="27" t="s">
        <v>149</v>
      </c>
      <c r="K36" s="28">
        <v>1899</v>
      </c>
      <c r="L36" s="28">
        <v>1967</v>
      </c>
      <c r="M36" s="27" t="s">
        <v>150</v>
      </c>
      <c r="N36" s="33" t="str">
        <f t="shared" ref="N36:N67" si="8">IF(OR(B36="",B36=" ",B36="WPA"),"",1)</f>
        <v/>
      </c>
      <c r="O36" s="33">
        <f t="shared" ref="O36:O67" si="9">IF(OR(C36="",C36=" ",C36="GPP"),"",1)</f>
        <v>1</v>
      </c>
      <c r="P36" s="33" t="str">
        <f t="shared" ref="P36:P67" si="10">IF(OR(E36="",E36=" ",E36="Obit"),"",1)</f>
        <v/>
      </c>
      <c r="Q36" s="33">
        <f t="shared" ref="Q36:Q67" si="11">IF(SUM(N36:P36)&gt;0,1,"")</f>
        <v>1</v>
      </c>
      <c r="R36" s="33" t="str">
        <f t="shared" si="7"/>
        <v/>
      </c>
      <c r="S36" s="9" t="str">
        <f t="shared" si="6"/>
        <v/>
      </c>
    </row>
    <row r="37" spans="1:90" s="9" customFormat="1" x14ac:dyDescent="0.25">
      <c r="A37" s="28">
        <v>1682</v>
      </c>
      <c r="B37" s="28"/>
      <c r="C37" s="33">
        <v>576796</v>
      </c>
      <c r="D37" s="33"/>
      <c r="E37" s="33"/>
      <c r="F37" s="33"/>
      <c r="G37" s="33"/>
      <c r="H37" s="33"/>
      <c r="I37" s="33"/>
      <c r="J37" s="27" t="s">
        <v>249</v>
      </c>
      <c r="K37" s="28">
        <v>1865</v>
      </c>
      <c r="L37" s="28">
        <v>1948</v>
      </c>
      <c r="M37" s="27" t="s">
        <v>250</v>
      </c>
      <c r="N37" s="33" t="str">
        <f t="shared" si="8"/>
        <v/>
      </c>
      <c r="O37" s="33">
        <f t="shared" si="9"/>
        <v>1</v>
      </c>
      <c r="P37" s="33" t="str">
        <f t="shared" si="10"/>
        <v/>
      </c>
      <c r="Q37" s="33">
        <f t="shared" si="11"/>
        <v>1</v>
      </c>
      <c r="R37" s="33" t="str">
        <f t="shared" si="7"/>
        <v/>
      </c>
      <c r="S37" s="9" t="str">
        <f t="shared" ref="S37:S68" si="12">IF(O37=Q37,"","XXX")</f>
        <v/>
      </c>
    </row>
    <row r="38" spans="1:90" s="9" customFormat="1" x14ac:dyDescent="0.25">
      <c r="A38" s="28">
        <v>1704</v>
      </c>
      <c r="B38" s="28"/>
      <c r="C38" s="33">
        <v>576953</v>
      </c>
      <c r="D38" s="33"/>
      <c r="E38" s="33"/>
      <c r="F38" s="33"/>
      <c r="G38" s="33"/>
      <c r="H38" s="33"/>
      <c r="I38" s="33"/>
      <c r="J38" s="27" t="s">
        <v>318</v>
      </c>
      <c r="K38" s="28">
        <v>1835</v>
      </c>
      <c r="L38" s="28">
        <v>1915</v>
      </c>
      <c r="M38" s="27" t="s">
        <v>24</v>
      </c>
      <c r="N38" s="33" t="str">
        <f t="shared" si="8"/>
        <v/>
      </c>
      <c r="O38" s="33">
        <f t="shared" si="9"/>
        <v>1</v>
      </c>
      <c r="P38" s="33" t="str">
        <f t="shared" si="10"/>
        <v/>
      </c>
      <c r="Q38" s="33">
        <f t="shared" si="11"/>
        <v>1</v>
      </c>
      <c r="R38" s="33" t="str">
        <f t="shared" si="7"/>
        <v/>
      </c>
      <c r="S38" s="9" t="str">
        <f t="shared" si="12"/>
        <v/>
      </c>
    </row>
    <row r="39" spans="1:90" s="9" customFormat="1" x14ac:dyDescent="0.25">
      <c r="A39" s="28">
        <v>1704</v>
      </c>
      <c r="B39" s="28"/>
      <c r="C39" s="33">
        <v>576952</v>
      </c>
      <c r="D39" s="33"/>
      <c r="E39" s="33"/>
      <c r="F39" s="33"/>
      <c r="G39" s="33"/>
      <c r="H39" s="33"/>
      <c r="I39" s="33"/>
      <c r="J39" s="27" t="s">
        <v>317</v>
      </c>
      <c r="K39" s="28">
        <v>1830</v>
      </c>
      <c r="L39" s="28">
        <v>1921</v>
      </c>
      <c r="M39" s="27" t="s">
        <v>24</v>
      </c>
      <c r="N39" s="33" t="str">
        <f t="shared" si="8"/>
        <v/>
      </c>
      <c r="O39" s="33">
        <f t="shared" si="9"/>
        <v>1</v>
      </c>
      <c r="P39" s="33" t="str">
        <f t="shared" si="10"/>
        <v/>
      </c>
      <c r="Q39" s="33">
        <f t="shared" si="11"/>
        <v>1</v>
      </c>
      <c r="R39" s="33" t="str">
        <f t="shared" si="7"/>
        <v/>
      </c>
      <c r="S39" s="9" t="str">
        <f t="shared" si="12"/>
        <v/>
      </c>
    </row>
    <row r="40" spans="1:90" s="9" customFormat="1" x14ac:dyDescent="0.25">
      <c r="A40" s="28">
        <v>1689</v>
      </c>
      <c r="B40" s="28"/>
      <c r="C40" s="33">
        <v>576833</v>
      </c>
      <c r="D40" s="33"/>
      <c r="E40" s="33"/>
      <c r="F40" s="33"/>
      <c r="G40" s="33"/>
      <c r="H40" s="33"/>
      <c r="I40" s="33"/>
      <c r="J40" s="27" t="s">
        <v>274</v>
      </c>
      <c r="K40" s="28">
        <v>1875</v>
      </c>
      <c r="L40" s="28">
        <v>1942</v>
      </c>
      <c r="M40" s="27" t="s">
        <v>24</v>
      </c>
      <c r="N40" s="33" t="str">
        <f t="shared" si="8"/>
        <v/>
      </c>
      <c r="O40" s="33">
        <f t="shared" si="9"/>
        <v>1</v>
      </c>
      <c r="P40" s="33" t="str">
        <f t="shared" si="10"/>
        <v/>
      </c>
      <c r="Q40" s="33">
        <f t="shared" si="11"/>
        <v>1</v>
      </c>
      <c r="R40" s="33" t="str">
        <f t="shared" si="7"/>
        <v/>
      </c>
      <c r="S40" s="9" t="str">
        <f t="shared" si="12"/>
        <v/>
      </c>
    </row>
    <row r="41" spans="1:90" s="9" customFormat="1" x14ac:dyDescent="0.25">
      <c r="A41" s="28">
        <v>1701</v>
      </c>
      <c r="B41" s="28"/>
      <c r="C41" s="33">
        <v>576947</v>
      </c>
      <c r="D41" s="33"/>
      <c r="E41" s="33"/>
      <c r="F41" s="33"/>
      <c r="G41" s="33"/>
      <c r="H41" s="33"/>
      <c r="I41" s="33"/>
      <c r="J41" s="27" t="s">
        <v>306</v>
      </c>
      <c r="K41" s="28">
        <v>1870</v>
      </c>
      <c r="L41" s="28">
        <v>1894</v>
      </c>
      <c r="M41" s="27" t="s">
        <v>24</v>
      </c>
      <c r="N41" s="33" t="str">
        <f t="shared" si="8"/>
        <v/>
      </c>
      <c r="O41" s="33">
        <f t="shared" si="9"/>
        <v>1</v>
      </c>
      <c r="P41" s="33" t="str">
        <f t="shared" si="10"/>
        <v/>
      </c>
      <c r="Q41" s="33">
        <f t="shared" si="11"/>
        <v>1</v>
      </c>
      <c r="R41" s="33" t="str">
        <f t="shared" si="7"/>
        <v/>
      </c>
      <c r="S41" s="9" t="str">
        <f t="shared" si="12"/>
        <v/>
      </c>
    </row>
    <row r="42" spans="1:90" s="9" customFormat="1" x14ac:dyDescent="0.25">
      <c r="A42" s="28">
        <v>1689</v>
      </c>
      <c r="B42" s="28"/>
      <c r="C42" s="33">
        <v>576834</v>
      </c>
      <c r="D42" s="33"/>
      <c r="E42" s="33"/>
      <c r="F42" s="33"/>
      <c r="G42" s="33"/>
      <c r="H42" s="33"/>
      <c r="I42" s="33"/>
      <c r="J42" s="27" t="s">
        <v>275</v>
      </c>
      <c r="K42" s="28">
        <v>1888</v>
      </c>
      <c r="L42" s="28">
        <v>1978</v>
      </c>
      <c r="M42" s="27" t="s">
        <v>24</v>
      </c>
      <c r="N42" s="33" t="str">
        <f t="shared" si="8"/>
        <v/>
      </c>
      <c r="O42" s="33">
        <f t="shared" si="9"/>
        <v>1</v>
      </c>
      <c r="P42" s="33" t="str">
        <f t="shared" si="10"/>
        <v/>
      </c>
      <c r="Q42" s="33">
        <f t="shared" si="11"/>
        <v>1</v>
      </c>
      <c r="R42" s="33" t="str">
        <f t="shared" si="7"/>
        <v/>
      </c>
      <c r="S42" s="9" t="str">
        <f t="shared" si="12"/>
        <v/>
      </c>
    </row>
    <row r="43" spans="1:90" s="9" customFormat="1" x14ac:dyDescent="0.25">
      <c r="A43" s="31" t="s">
        <v>387</v>
      </c>
      <c r="B43" s="31" t="s">
        <v>15</v>
      </c>
      <c r="C43" s="31" t="s">
        <v>14</v>
      </c>
      <c r="D43" s="31" t="s">
        <v>388</v>
      </c>
      <c r="E43" s="31" t="s">
        <v>389</v>
      </c>
      <c r="F43" s="31"/>
      <c r="G43" s="31"/>
      <c r="H43" s="31"/>
      <c r="I43" s="31"/>
      <c r="J43" s="32" t="s">
        <v>394</v>
      </c>
      <c r="K43" s="31" t="s">
        <v>11</v>
      </c>
      <c r="L43" s="31" t="s">
        <v>12</v>
      </c>
      <c r="M43" s="31" t="s">
        <v>5</v>
      </c>
      <c r="N43" s="33" t="str">
        <f t="shared" si="8"/>
        <v/>
      </c>
      <c r="O43" s="33" t="str">
        <f t="shared" si="9"/>
        <v/>
      </c>
      <c r="P43" s="33" t="str">
        <f t="shared" si="10"/>
        <v/>
      </c>
      <c r="Q43" s="33" t="str">
        <f t="shared" si="11"/>
        <v/>
      </c>
      <c r="R43" s="33" t="str">
        <f t="shared" si="7"/>
        <v/>
      </c>
      <c r="S43" s="9" t="str">
        <f t="shared" si="12"/>
        <v/>
      </c>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row>
    <row r="44" spans="1:90" s="9" customFormat="1" x14ac:dyDescent="0.25">
      <c r="A44" s="28">
        <v>1658</v>
      </c>
      <c r="B44" s="28"/>
      <c r="C44" s="33">
        <v>576701</v>
      </c>
      <c r="D44" s="33"/>
      <c r="E44" s="33"/>
      <c r="F44" s="33"/>
      <c r="G44" s="33"/>
      <c r="H44" s="33"/>
      <c r="I44" s="33"/>
      <c r="J44" s="27" t="s">
        <v>169</v>
      </c>
      <c r="K44" s="28" t="s">
        <v>170</v>
      </c>
      <c r="L44" s="36" t="s">
        <v>171</v>
      </c>
      <c r="M44" s="27" t="s">
        <v>172</v>
      </c>
      <c r="N44" s="33" t="str">
        <f t="shared" si="8"/>
        <v/>
      </c>
      <c r="O44" s="33">
        <f t="shared" si="9"/>
        <v>1</v>
      </c>
      <c r="P44" s="33" t="str">
        <f t="shared" si="10"/>
        <v/>
      </c>
      <c r="Q44" s="33">
        <f t="shared" si="11"/>
        <v>1</v>
      </c>
      <c r="R44" s="33" t="str">
        <f t="shared" si="7"/>
        <v/>
      </c>
      <c r="S44" s="9" t="str">
        <f t="shared" si="12"/>
        <v/>
      </c>
    </row>
    <row r="45" spans="1:90" s="9" customFormat="1" x14ac:dyDescent="0.25">
      <c r="A45" s="28">
        <v>1711</v>
      </c>
      <c r="B45" s="28"/>
      <c r="C45" s="33">
        <v>576964</v>
      </c>
      <c r="D45" s="33"/>
      <c r="E45" s="33"/>
      <c r="F45" s="33"/>
      <c r="G45" s="33"/>
      <c r="H45" s="33"/>
      <c r="I45" s="33"/>
      <c r="J45" s="27" t="s">
        <v>337</v>
      </c>
      <c r="K45" s="28">
        <v>1911</v>
      </c>
      <c r="L45" s="28">
        <v>1992</v>
      </c>
      <c r="M45" s="27" t="s">
        <v>24</v>
      </c>
      <c r="N45" s="33" t="str">
        <f t="shared" si="8"/>
        <v/>
      </c>
      <c r="O45" s="33">
        <f t="shared" si="9"/>
        <v>1</v>
      </c>
      <c r="P45" s="33" t="str">
        <f t="shared" si="10"/>
        <v/>
      </c>
      <c r="Q45" s="33">
        <f t="shared" si="11"/>
        <v>1</v>
      </c>
      <c r="R45" s="33" t="str">
        <f t="shared" si="7"/>
        <v/>
      </c>
      <c r="S45" s="9" t="str">
        <f t="shared" si="12"/>
        <v/>
      </c>
    </row>
    <row r="46" spans="1:90" s="9" customFormat="1" x14ac:dyDescent="0.25">
      <c r="A46" s="28">
        <v>1711</v>
      </c>
      <c r="B46" s="28"/>
      <c r="C46" s="33">
        <v>576965</v>
      </c>
      <c r="D46" s="33"/>
      <c r="E46" s="33"/>
      <c r="F46" s="33"/>
      <c r="G46" s="33"/>
      <c r="H46" s="33"/>
      <c r="I46" s="33"/>
      <c r="J46" s="27" t="s">
        <v>338</v>
      </c>
      <c r="K46" s="28">
        <v>1910</v>
      </c>
      <c r="L46" s="28">
        <v>2002</v>
      </c>
      <c r="M46" s="27" t="s">
        <v>24</v>
      </c>
      <c r="N46" s="33" t="str">
        <f t="shared" si="8"/>
        <v/>
      </c>
      <c r="O46" s="33">
        <f t="shared" si="9"/>
        <v>1</v>
      </c>
      <c r="P46" s="33" t="str">
        <f t="shared" si="10"/>
        <v/>
      </c>
      <c r="Q46" s="33">
        <f t="shared" si="11"/>
        <v>1</v>
      </c>
      <c r="R46" s="33" t="str">
        <f t="shared" si="7"/>
        <v/>
      </c>
      <c r="S46" s="9" t="str">
        <f t="shared" si="12"/>
        <v/>
      </c>
    </row>
    <row r="47" spans="1:90" s="9" customFormat="1" x14ac:dyDescent="0.25">
      <c r="A47" s="28">
        <v>1658</v>
      </c>
      <c r="B47" s="28"/>
      <c r="C47" s="33">
        <v>576702</v>
      </c>
      <c r="D47" s="33"/>
      <c r="E47" s="33"/>
      <c r="F47" s="33"/>
      <c r="G47" s="33"/>
      <c r="H47" s="33"/>
      <c r="I47" s="33"/>
      <c r="J47" s="27" t="s">
        <v>173</v>
      </c>
      <c r="K47" s="28" t="s">
        <v>174</v>
      </c>
      <c r="L47" s="28" t="s">
        <v>175</v>
      </c>
      <c r="M47" s="27" t="s">
        <v>176</v>
      </c>
      <c r="N47" s="33" t="str">
        <f t="shared" si="8"/>
        <v/>
      </c>
      <c r="O47" s="33">
        <f t="shared" si="9"/>
        <v>1</v>
      </c>
      <c r="P47" s="33" t="str">
        <f t="shared" si="10"/>
        <v/>
      </c>
      <c r="Q47" s="33">
        <f t="shared" si="11"/>
        <v>1</v>
      </c>
      <c r="R47" s="33" t="str">
        <f>IF(AND(N45=1,O47=1),1,"")</f>
        <v/>
      </c>
      <c r="S47" s="9" t="str">
        <f t="shared" si="12"/>
        <v/>
      </c>
    </row>
    <row r="48" spans="1:90" s="9" customFormat="1" x14ac:dyDescent="0.25">
      <c r="A48" s="28" t="s">
        <v>430</v>
      </c>
      <c r="B48" s="28"/>
      <c r="C48" s="33">
        <v>1106075</v>
      </c>
      <c r="D48" s="33"/>
      <c r="E48" s="33"/>
      <c r="F48" s="33"/>
      <c r="G48" s="33"/>
      <c r="H48" s="33"/>
      <c r="I48" s="33"/>
      <c r="J48" s="27" t="s">
        <v>445</v>
      </c>
      <c r="K48" s="28" t="s">
        <v>446</v>
      </c>
      <c r="L48" s="28" t="s">
        <v>447</v>
      </c>
      <c r="M48" s="27"/>
      <c r="N48" s="33" t="str">
        <f t="shared" si="8"/>
        <v/>
      </c>
      <c r="O48" s="33">
        <f t="shared" si="9"/>
        <v>1</v>
      </c>
      <c r="P48" s="33" t="str">
        <f t="shared" si="10"/>
        <v/>
      </c>
      <c r="Q48" s="33">
        <f t="shared" si="11"/>
        <v>1</v>
      </c>
      <c r="R48" s="33" t="str">
        <f>IF(AND(N46=1,O48=1),1,"")</f>
        <v/>
      </c>
      <c r="S48" s="9" t="str">
        <f t="shared" si="12"/>
        <v/>
      </c>
    </row>
    <row r="49" spans="1:90" s="9" customFormat="1" x14ac:dyDescent="0.25">
      <c r="A49" s="31" t="s">
        <v>387</v>
      </c>
      <c r="B49" s="31" t="s">
        <v>15</v>
      </c>
      <c r="C49" s="31" t="s">
        <v>14</v>
      </c>
      <c r="D49" s="31" t="s">
        <v>388</v>
      </c>
      <c r="E49" s="31" t="s">
        <v>389</v>
      </c>
      <c r="F49" s="31"/>
      <c r="G49" s="31"/>
      <c r="H49" s="31"/>
      <c r="I49" s="31"/>
      <c r="J49" s="32" t="s">
        <v>395</v>
      </c>
      <c r="K49" s="31" t="s">
        <v>11</v>
      </c>
      <c r="L49" s="31" t="s">
        <v>12</v>
      </c>
      <c r="M49" s="31" t="s">
        <v>5</v>
      </c>
      <c r="N49" s="33" t="str">
        <f t="shared" si="8"/>
        <v/>
      </c>
      <c r="O49" s="33" t="str">
        <f t="shared" si="9"/>
        <v/>
      </c>
      <c r="P49" s="33" t="str">
        <f t="shared" si="10"/>
        <v/>
      </c>
      <c r="Q49" s="33" t="str">
        <f t="shared" si="11"/>
        <v/>
      </c>
      <c r="R49" s="33" t="str">
        <f t="shared" ref="R49:R80" si="13">IF(AND(N48=1,O49=1),1,"")</f>
        <v/>
      </c>
      <c r="S49" s="9" t="str">
        <f t="shared" si="12"/>
        <v/>
      </c>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row>
    <row r="50" spans="1:90" s="9" customFormat="1" x14ac:dyDescent="0.25">
      <c r="A50" s="28">
        <v>1661</v>
      </c>
      <c r="B50" s="28"/>
      <c r="C50" s="33">
        <v>576670</v>
      </c>
      <c r="D50" s="33"/>
      <c r="E50" s="33"/>
      <c r="F50" s="33"/>
      <c r="G50" s="33"/>
      <c r="H50" s="33"/>
      <c r="I50" s="33"/>
      <c r="J50" s="27" t="s">
        <v>122</v>
      </c>
      <c r="K50" s="36" t="s">
        <v>123</v>
      </c>
      <c r="L50" s="36" t="s">
        <v>123</v>
      </c>
      <c r="M50" s="27" t="s">
        <v>124</v>
      </c>
      <c r="N50" s="33" t="str">
        <f t="shared" si="8"/>
        <v/>
      </c>
      <c r="O50" s="33">
        <f t="shared" si="9"/>
        <v>1</v>
      </c>
      <c r="P50" s="33" t="str">
        <f t="shared" si="10"/>
        <v/>
      </c>
      <c r="Q50" s="33">
        <f t="shared" si="11"/>
        <v>1</v>
      </c>
      <c r="R50" s="33" t="str">
        <f t="shared" si="13"/>
        <v/>
      </c>
      <c r="S50" s="9" t="str">
        <f t="shared" si="12"/>
        <v/>
      </c>
    </row>
    <row r="51" spans="1:90" s="9" customFormat="1" x14ac:dyDescent="0.25">
      <c r="A51" s="28">
        <v>1660</v>
      </c>
      <c r="B51" s="28"/>
      <c r="C51" s="33">
        <v>576705</v>
      </c>
      <c r="D51" s="33"/>
      <c r="E51" s="33"/>
      <c r="F51" s="33"/>
      <c r="G51" s="33"/>
      <c r="H51" s="33"/>
      <c r="I51" s="33"/>
      <c r="J51" s="27" t="s">
        <v>180</v>
      </c>
      <c r="K51" s="28">
        <v>1887</v>
      </c>
      <c r="L51" s="28">
        <v>1958</v>
      </c>
      <c r="M51" s="27" t="s">
        <v>181</v>
      </c>
      <c r="N51" s="33" t="str">
        <f t="shared" si="8"/>
        <v/>
      </c>
      <c r="O51" s="33">
        <f t="shared" si="9"/>
        <v>1</v>
      </c>
      <c r="P51" s="33" t="str">
        <f t="shared" si="10"/>
        <v/>
      </c>
      <c r="Q51" s="33">
        <f t="shared" si="11"/>
        <v>1</v>
      </c>
      <c r="R51" s="33" t="str">
        <f t="shared" si="13"/>
        <v/>
      </c>
      <c r="S51" s="9" t="str">
        <f t="shared" si="12"/>
        <v/>
      </c>
    </row>
    <row r="52" spans="1:90" s="9" customFormat="1" x14ac:dyDescent="0.25">
      <c r="A52" s="28">
        <v>1663</v>
      </c>
      <c r="B52" s="28"/>
      <c r="C52" s="33">
        <v>576998</v>
      </c>
      <c r="D52" s="33"/>
      <c r="E52" s="33"/>
      <c r="F52" s="33"/>
      <c r="G52" s="33"/>
      <c r="H52" s="33"/>
      <c r="I52" s="33"/>
      <c r="J52" s="27" t="s">
        <v>379</v>
      </c>
      <c r="K52" s="28">
        <v>1849</v>
      </c>
      <c r="L52" s="28">
        <v>1938</v>
      </c>
      <c r="M52" s="27" t="s">
        <v>24</v>
      </c>
      <c r="N52" s="33" t="str">
        <f t="shared" si="8"/>
        <v/>
      </c>
      <c r="O52" s="33">
        <f t="shared" si="9"/>
        <v>1</v>
      </c>
      <c r="P52" s="33" t="str">
        <f t="shared" si="10"/>
        <v/>
      </c>
      <c r="Q52" s="33">
        <f t="shared" si="11"/>
        <v>1</v>
      </c>
      <c r="R52" s="33" t="str">
        <f t="shared" si="13"/>
        <v/>
      </c>
      <c r="S52" s="9" t="str">
        <f t="shared" si="12"/>
        <v/>
      </c>
    </row>
    <row r="53" spans="1:90" s="9" customFormat="1" x14ac:dyDescent="0.25">
      <c r="A53" s="28">
        <v>1660</v>
      </c>
      <c r="B53" s="28"/>
      <c r="C53" s="33">
        <v>576704</v>
      </c>
      <c r="D53" s="33"/>
      <c r="E53" s="33"/>
      <c r="F53" s="33"/>
      <c r="G53" s="33"/>
      <c r="H53" s="33"/>
      <c r="I53" s="33"/>
      <c r="J53" s="27" t="s">
        <v>178</v>
      </c>
      <c r="K53" s="28">
        <v>1875</v>
      </c>
      <c r="L53" s="28">
        <v>1965</v>
      </c>
      <c r="M53" s="27" t="s">
        <v>179</v>
      </c>
      <c r="N53" s="33" t="str">
        <f t="shared" si="8"/>
        <v/>
      </c>
      <c r="O53" s="33">
        <f t="shared" si="9"/>
        <v>1</v>
      </c>
      <c r="P53" s="33" t="str">
        <f t="shared" si="10"/>
        <v/>
      </c>
      <c r="Q53" s="33">
        <f t="shared" si="11"/>
        <v>1</v>
      </c>
      <c r="R53" s="33" t="str">
        <f t="shared" si="13"/>
        <v/>
      </c>
      <c r="S53" s="9" t="str">
        <f t="shared" si="12"/>
        <v/>
      </c>
    </row>
    <row r="54" spans="1:90" s="9" customFormat="1" x14ac:dyDescent="0.25">
      <c r="A54" s="28">
        <v>1663</v>
      </c>
      <c r="B54" s="40">
        <v>209013</v>
      </c>
      <c r="C54" s="33">
        <v>576999</v>
      </c>
      <c r="D54" s="33"/>
      <c r="E54" s="33"/>
      <c r="F54" s="33"/>
      <c r="G54" s="33"/>
      <c r="H54" s="33"/>
      <c r="I54" s="33"/>
      <c r="J54" s="27" t="s">
        <v>380</v>
      </c>
      <c r="K54" s="28">
        <v>1848</v>
      </c>
      <c r="L54" s="28">
        <v>1937</v>
      </c>
      <c r="M54" s="27" t="s">
        <v>24</v>
      </c>
      <c r="N54" s="33">
        <f t="shared" si="8"/>
        <v>1</v>
      </c>
      <c r="O54" s="33">
        <f t="shared" si="9"/>
        <v>1</v>
      </c>
      <c r="P54" s="33" t="str">
        <f t="shared" si="10"/>
        <v/>
      </c>
      <c r="Q54" s="33">
        <f t="shared" si="11"/>
        <v>1</v>
      </c>
      <c r="R54" s="33" t="str">
        <f t="shared" si="13"/>
        <v/>
      </c>
      <c r="S54" s="9" t="str">
        <f t="shared" si="12"/>
        <v/>
      </c>
    </row>
    <row r="55" spans="1:90" s="9" customFormat="1" x14ac:dyDescent="0.25">
      <c r="A55" s="28">
        <v>1676</v>
      </c>
      <c r="B55" s="28"/>
      <c r="C55" s="33">
        <v>576755</v>
      </c>
      <c r="D55" s="33"/>
      <c r="E55" s="33"/>
      <c r="F55" s="33"/>
      <c r="G55" s="33"/>
      <c r="H55" s="33"/>
      <c r="I55" s="33"/>
      <c r="J55" s="27" t="s">
        <v>215</v>
      </c>
      <c r="K55" s="28">
        <v>1922</v>
      </c>
      <c r="L55" s="28">
        <v>2009</v>
      </c>
      <c r="M55" s="27" t="s">
        <v>216</v>
      </c>
      <c r="N55" s="33" t="str">
        <f t="shared" si="8"/>
        <v/>
      </c>
      <c r="O55" s="33">
        <f t="shared" si="9"/>
        <v>1</v>
      </c>
      <c r="P55" s="33" t="str">
        <f t="shared" si="10"/>
        <v/>
      </c>
      <c r="Q55" s="33">
        <f t="shared" si="11"/>
        <v>1</v>
      </c>
      <c r="R55" s="33">
        <f t="shared" si="13"/>
        <v>1</v>
      </c>
      <c r="S55" s="9" t="str">
        <f t="shared" si="12"/>
        <v/>
      </c>
    </row>
    <row r="56" spans="1:90" s="9" customFormat="1" x14ac:dyDescent="0.25">
      <c r="A56" s="28">
        <v>1673</v>
      </c>
      <c r="B56" s="28"/>
      <c r="C56" s="33">
        <v>576740</v>
      </c>
      <c r="D56" s="33"/>
      <c r="E56" s="33"/>
      <c r="F56" s="33"/>
      <c r="G56" s="33"/>
      <c r="H56" s="33"/>
      <c r="I56" s="33"/>
      <c r="J56" s="27" t="s">
        <v>207</v>
      </c>
      <c r="K56" s="28">
        <v>1916</v>
      </c>
      <c r="L56" s="28">
        <v>1916</v>
      </c>
      <c r="M56" s="27" t="s">
        <v>208</v>
      </c>
      <c r="N56" s="33" t="str">
        <f t="shared" si="8"/>
        <v/>
      </c>
      <c r="O56" s="33">
        <f t="shared" si="9"/>
        <v>1</v>
      </c>
      <c r="P56" s="33" t="str">
        <f t="shared" si="10"/>
        <v/>
      </c>
      <c r="Q56" s="33">
        <f t="shared" si="11"/>
        <v>1</v>
      </c>
      <c r="R56" s="33" t="str">
        <f t="shared" si="13"/>
        <v/>
      </c>
      <c r="S56" s="9" t="str">
        <f t="shared" si="12"/>
        <v/>
      </c>
    </row>
    <row r="57" spans="1:90" s="9" customFormat="1" x14ac:dyDescent="0.25">
      <c r="A57" s="28">
        <v>1675</v>
      </c>
      <c r="B57" s="28"/>
      <c r="C57" s="33">
        <v>576753</v>
      </c>
      <c r="D57" s="33"/>
      <c r="E57" s="33"/>
      <c r="F57" s="33"/>
      <c r="G57" s="33"/>
      <c r="H57" s="33"/>
      <c r="I57" s="33"/>
      <c r="J57" s="27" t="s">
        <v>212</v>
      </c>
      <c r="K57" s="28" t="s">
        <v>213</v>
      </c>
      <c r="L57" s="36" t="s">
        <v>213</v>
      </c>
      <c r="M57" s="27" t="s">
        <v>214</v>
      </c>
      <c r="N57" s="33" t="str">
        <f t="shared" si="8"/>
        <v/>
      </c>
      <c r="O57" s="33">
        <f t="shared" si="9"/>
        <v>1</v>
      </c>
      <c r="P57" s="33" t="str">
        <f t="shared" si="10"/>
        <v/>
      </c>
      <c r="Q57" s="33">
        <f t="shared" si="11"/>
        <v>1</v>
      </c>
      <c r="R57" s="33" t="str">
        <f t="shared" si="13"/>
        <v/>
      </c>
      <c r="S57" s="9" t="str">
        <f t="shared" si="12"/>
        <v/>
      </c>
    </row>
    <row r="58" spans="1:90" s="9" customFormat="1" x14ac:dyDescent="0.25">
      <c r="A58" s="28">
        <v>1677</v>
      </c>
      <c r="B58" s="28"/>
      <c r="C58" s="33">
        <v>576760</v>
      </c>
      <c r="D58" s="33"/>
      <c r="E58" s="33"/>
      <c r="F58" s="33"/>
      <c r="G58" s="33"/>
      <c r="H58" s="33"/>
      <c r="I58" s="33"/>
      <c r="J58" s="27" t="s">
        <v>217</v>
      </c>
      <c r="K58" s="28" t="s">
        <v>218</v>
      </c>
      <c r="L58" s="28" t="s">
        <v>219</v>
      </c>
      <c r="M58" s="27" t="s">
        <v>220</v>
      </c>
      <c r="N58" s="33" t="str">
        <f t="shared" si="8"/>
        <v/>
      </c>
      <c r="O58" s="33">
        <f t="shared" si="9"/>
        <v>1</v>
      </c>
      <c r="P58" s="33" t="str">
        <f t="shared" si="10"/>
        <v/>
      </c>
      <c r="Q58" s="33">
        <f t="shared" si="11"/>
        <v>1</v>
      </c>
      <c r="R58" s="33" t="str">
        <f t="shared" si="13"/>
        <v/>
      </c>
      <c r="S58" s="9" t="str">
        <f t="shared" si="12"/>
        <v/>
      </c>
    </row>
    <row r="59" spans="1:90" s="9" customFormat="1" x14ac:dyDescent="0.25">
      <c r="A59" s="28">
        <v>1671</v>
      </c>
      <c r="B59" s="28"/>
      <c r="C59" s="33">
        <v>576731</v>
      </c>
      <c r="D59" s="33"/>
      <c r="E59" s="33"/>
      <c r="F59" s="33"/>
      <c r="G59" s="33"/>
      <c r="H59" s="33"/>
      <c r="I59" s="33"/>
      <c r="J59" s="27" t="s">
        <v>199</v>
      </c>
      <c r="K59" s="36" t="s">
        <v>200</v>
      </c>
      <c r="L59" s="28" t="s">
        <v>201</v>
      </c>
      <c r="M59" s="27" t="s">
        <v>202</v>
      </c>
      <c r="N59" s="33" t="str">
        <f t="shared" si="8"/>
        <v/>
      </c>
      <c r="O59" s="33">
        <f t="shared" si="9"/>
        <v>1</v>
      </c>
      <c r="P59" s="33" t="str">
        <f t="shared" si="10"/>
        <v/>
      </c>
      <c r="Q59" s="33">
        <f t="shared" si="11"/>
        <v>1</v>
      </c>
      <c r="R59" s="33" t="str">
        <f t="shared" si="13"/>
        <v/>
      </c>
      <c r="S59" s="9" t="str">
        <f t="shared" si="12"/>
        <v/>
      </c>
    </row>
    <row r="60" spans="1:90" s="9" customFormat="1" x14ac:dyDescent="0.25">
      <c r="A60" s="28">
        <v>1672</v>
      </c>
      <c r="B60" s="28"/>
      <c r="C60" s="33">
        <v>576735</v>
      </c>
      <c r="D60" s="33"/>
      <c r="E60" s="33"/>
      <c r="F60" s="33"/>
      <c r="G60" s="33"/>
      <c r="H60" s="33"/>
      <c r="I60" s="33"/>
      <c r="J60" s="27" t="s">
        <v>203</v>
      </c>
      <c r="K60" s="28">
        <v>1891</v>
      </c>
      <c r="L60" s="28">
        <v>1955</v>
      </c>
      <c r="M60" s="27" t="s">
        <v>204</v>
      </c>
      <c r="N60" s="33" t="str">
        <f t="shared" si="8"/>
        <v/>
      </c>
      <c r="O60" s="33">
        <f t="shared" si="9"/>
        <v>1</v>
      </c>
      <c r="P60" s="33" t="str">
        <f t="shared" si="10"/>
        <v/>
      </c>
      <c r="Q60" s="33">
        <f t="shared" si="11"/>
        <v>1</v>
      </c>
      <c r="R60" s="33" t="str">
        <f t="shared" si="13"/>
        <v/>
      </c>
      <c r="S60" s="9" t="str">
        <f t="shared" si="12"/>
        <v/>
      </c>
    </row>
    <row r="61" spans="1:90" s="9" customFormat="1" x14ac:dyDescent="0.25">
      <c r="A61" s="28">
        <v>1672</v>
      </c>
      <c r="B61" s="28"/>
      <c r="C61" s="33">
        <v>576736</v>
      </c>
      <c r="D61" s="33"/>
      <c r="E61" s="33"/>
      <c r="F61" s="33"/>
      <c r="G61" s="33"/>
      <c r="H61" s="33"/>
      <c r="I61" s="33"/>
      <c r="J61" s="27" t="s">
        <v>205</v>
      </c>
      <c r="K61" s="28">
        <v>1897</v>
      </c>
      <c r="L61" s="28">
        <v>1979</v>
      </c>
      <c r="M61" s="27" t="s">
        <v>206</v>
      </c>
      <c r="N61" s="33" t="str">
        <f t="shared" si="8"/>
        <v/>
      </c>
      <c r="O61" s="33">
        <f t="shared" si="9"/>
        <v>1</v>
      </c>
      <c r="P61" s="33" t="str">
        <f t="shared" si="10"/>
        <v/>
      </c>
      <c r="Q61" s="33">
        <f t="shared" si="11"/>
        <v>1</v>
      </c>
      <c r="R61" s="33" t="str">
        <f t="shared" si="13"/>
        <v/>
      </c>
      <c r="S61" s="9" t="str">
        <f t="shared" si="12"/>
        <v/>
      </c>
    </row>
    <row r="62" spans="1:90" s="9" customFormat="1" x14ac:dyDescent="0.25">
      <c r="A62" s="31" t="s">
        <v>387</v>
      </c>
      <c r="B62" s="31" t="s">
        <v>15</v>
      </c>
      <c r="C62" s="31" t="s">
        <v>14</v>
      </c>
      <c r="D62" s="31" t="s">
        <v>388</v>
      </c>
      <c r="E62" s="31" t="s">
        <v>389</v>
      </c>
      <c r="F62" s="31"/>
      <c r="G62" s="31"/>
      <c r="H62" s="31"/>
      <c r="I62" s="31"/>
      <c r="J62" s="32" t="s">
        <v>396</v>
      </c>
      <c r="K62" s="31" t="s">
        <v>11</v>
      </c>
      <c r="L62" s="31" t="s">
        <v>12</v>
      </c>
      <c r="M62" s="31" t="s">
        <v>5</v>
      </c>
      <c r="N62" s="33" t="str">
        <f t="shared" si="8"/>
        <v/>
      </c>
      <c r="O62" s="33" t="str">
        <f t="shared" si="9"/>
        <v/>
      </c>
      <c r="P62" s="33" t="str">
        <f t="shared" si="10"/>
        <v/>
      </c>
      <c r="Q62" s="33" t="str">
        <f t="shared" si="11"/>
        <v/>
      </c>
      <c r="R62" s="33" t="str">
        <f t="shared" si="13"/>
        <v/>
      </c>
      <c r="S62" s="9" t="str">
        <f t="shared" si="12"/>
        <v/>
      </c>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row>
    <row r="63" spans="1:90" s="9" customFormat="1" x14ac:dyDescent="0.25">
      <c r="A63" s="28">
        <v>1713</v>
      </c>
      <c r="B63" s="28"/>
      <c r="C63" s="33">
        <v>576962</v>
      </c>
      <c r="D63" s="33"/>
      <c r="E63" s="33"/>
      <c r="F63" s="33"/>
      <c r="G63" s="33"/>
      <c r="H63" s="33"/>
      <c r="I63" s="33"/>
      <c r="J63" s="27" t="s">
        <v>333</v>
      </c>
      <c r="K63" s="28">
        <v>1904</v>
      </c>
      <c r="L63" s="28">
        <v>1964</v>
      </c>
      <c r="M63" s="27" t="s">
        <v>24</v>
      </c>
      <c r="N63" s="33" t="str">
        <f t="shared" si="8"/>
        <v/>
      </c>
      <c r="O63" s="33">
        <f t="shared" si="9"/>
        <v>1</v>
      </c>
      <c r="P63" s="33" t="str">
        <f t="shared" si="10"/>
        <v/>
      </c>
      <c r="Q63" s="33">
        <f t="shared" si="11"/>
        <v>1</v>
      </c>
      <c r="R63" s="33" t="str">
        <f t="shared" si="13"/>
        <v/>
      </c>
      <c r="S63" s="9" t="str">
        <f t="shared" si="12"/>
        <v/>
      </c>
    </row>
    <row r="64" spans="1:90" s="9" customFormat="1" x14ac:dyDescent="0.25">
      <c r="A64" s="28">
        <v>1713</v>
      </c>
      <c r="B64" s="28"/>
      <c r="C64" s="33">
        <v>576961</v>
      </c>
      <c r="D64" s="33"/>
      <c r="E64" s="33"/>
      <c r="F64" s="33"/>
      <c r="G64" s="33"/>
      <c r="H64" s="33"/>
      <c r="I64" s="33"/>
      <c r="J64" s="27" t="s">
        <v>331</v>
      </c>
      <c r="K64" s="28">
        <v>1893</v>
      </c>
      <c r="L64" s="28">
        <v>1980</v>
      </c>
      <c r="M64" s="27" t="s">
        <v>332</v>
      </c>
      <c r="N64" s="33" t="str">
        <f t="shared" si="8"/>
        <v/>
      </c>
      <c r="O64" s="33">
        <f t="shared" si="9"/>
        <v>1</v>
      </c>
      <c r="P64" s="33" t="str">
        <f t="shared" si="10"/>
        <v/>
      </c>
      <c r="Q64" s="33">
        <f t="shared" si="11"/>
        <v>1</v>
      </c>
      <c r="R64" s="33" t="str">
        <f t="shared" si="13"/>
        <v/>
      </c>
      <c r="S64" s="9" t="str">
        <f t="shared" si="12"/>
        <v/>
      </c>
    </row>
    <row r="65" spans="1:90" s="9" customFormat="1" x14ac:dyDescent="0.25">
      <c r="A65" s="28">
        <v>1714</v>
      </c>
      <c r="B65" s="28"/>
      <c r="C65" s="33">
        <v>576963</v>
      </c>
      <c r="D65" s="33"/>
      <c r="E65" s="33"/>
      <c r="F65" s="33"/>
      <c r="G65" s="33"/>
      <c r="H65" s="33"/>
      <c r="I65" s="33"/>
      <c r="J65" s="27" t="s">
        <v>331</v>
      </c>
      <c r="K65" s="28" t="s">
        <v>334</v>
      </c>
      <c r="L65" s="36" t="s">
        <v>335</v>
      </c>
      <c r="M65" s="27" t="s">
        <v>336</v>
      </c>
      <c r="N65" s="33" t="str">
        <f t="shared" si="8"/>
        <v/>
      </c>
      <c r="O65" s="33">
        <f t="shared" si="9"/>
        <v>1</v>
      </c>
      <c r="P65" s="33" t="str">
        <f t="shared" si="10"/>
        <v/>
      </c>
      <c r="Q65" s="33">
        <f t="shared" si="11"/>
        <v>1</v>
      </c>
      <c r="R65" s="33" t="str">
        <f t="shared" si="13"/>
        <v/>
      </c>
      <c r="S65" s="9" t="str">
        <f t="shared" si="12"/>
        <v/>
      </c>
    </row>
    <row r="66" spans="1:90" s="9" customFormat="1" x14ac:dyDescent="0.25">
      <c r="A66" s="28">
        <v>1697</v>
      </c>
      <c r="B66" s="28"/>
      <c r="C66" s="33">
        <v>576943</v>
      </c>
      <c r="D66" s="33"/>
      <c r="E66" s="33"/>
      <c r="F66" s="33"/>
      <c r="G66" s="33"/>
      <c r="H66" s="33"/>
      <c r="I66" s="33"/>
      <c r="J66" s="27" t="s">
        <v>296</v>
      </c>
      <c r="K66" s="28">
        <v>1872</v>
      </c>
      <c r="L66" s="28">
        <v>1952</v>
      </c>
      <c r="M66" s="27" t="s">
        <v>297</v>
      </c>
      <c r="N66" s="33" t="str">
        <f t="shared" si="8"/>
        <v/>
      </c>
      <c r="O66" s="33">
        <f t="shared" si="9"/>
        <v>1</v>
      </c>
      <c r="P66" s="33" t="str">
        <f t="shared" si="10"/>
        <v/>
      </c>
      <c r="Q66" s="33">
        <f t="shared" si="11"/>
        <v>1</v>
      </c>
      <c r="R66" s="33" t="str">
        <f t="shared" si="13"/>
        <v/>
      </c>
      <c r="S66" s="9" t="str">
        <f t="shared" si="12"/>
        <v/>
      </c>
    </row>
    <row r="67" spans="1:90" s="9" customFormat="1" x14ac:dyDescent="0.25">
      <c r="A67" s="28">
        <v>1641</v>
      </c>
      <c r="B67" s="28"/>
      <c r="C67" s="33">
        <v>576657</v>
      </c>
      <c r="D67" s="33"/>
      <c r="E67" s="33"/>
      <c r="F67" s="33"/>
      <c r="G67" s="33"/>
      <c r="H67" s="33"/>
      <c r="I67" s="33"/>
      <c r="J67" s="27" t="s">
        <v>90</v>
      </c>
      <c r="K67" s="28">
        <v>1927</v>
      </c>
      <c r="L67" s="28">
        <v>2008</v>
      </c>
      <c r="M67" s="27" t="s">
        <v>91</v>
      </c>
      <c r="N67" s="33" t="str">
        <f t="shared" si="8"/>
        <v/>
      </c>
      <c r="O67" s="33">
        <f t="shared" si="9"/>
        <v>1</v>
      </c>
      <c r="P67" s="33" t="str">
        <f t="shared" si="10"/>
        <v/>
      </c>
      <c r="Q67" s="33">
        <f t="shared" si="11"/>
        <v>1</v>
      </c>
      <c r="R67" s="33" t="str">
        <f t="shared" si="13"/>
        <v/>
      </c>
      <c r="S67" s="9" t="str">
        <f t="shared" si="12"/>
        <v/>
      </c>
    </row>
    <row r="68" spans="1:90" s="9" customFormat="1" x14ac:dyDescent="0.25">
      <c r="A68" s="28">
        <v>1666</v>
      </c>
      <c r="B68" s="37">
        <v>209586</v>
      </c>
      <c r="C68" s="33">
        <v>576717</v>
      </c>
      <c r="D68" s="33"/>
      <c r="E68" s="33"/>
      <c r="F68" s="33"/>
      <c r="G68" s="33"/>
      <c r="H68" s="33"/>
      <c r="I68" s="33"/>
      <c r="J68" s="27" t="s">
        <v>184</v>
      </c>
      <c r="K68" s="28" t="s">
        <v>185</v>
      </c>
      <c r="L68" s="28" t="s">
        <v>186</v>
      </c>
      <c r="M68" s="27" t="s">
        <v>24</v>
      </c>
      <c r="N68" s="33">
        <f t="shared" ref="N68:N99" si="14">IF(OR(B68="",B68=" ",B68="WPA"),"",1)</f>
        <v>1</v>
      </c>
      <c r="O68" s="33">
        <f t="shared" ref="O68:O99" si="15">IF(OR(C68="",C68=" ",C68="GPP"),"",1)</f>
        <v>1</v>
      </c>
      <c r="P68" s="33" t="str">
        <f t="shared" ref="P68:P99" si="16">IF(OR(E68="",E68=" ",E68="Obit"),"",1)</f>
        <v/>
      </c>
      <c r="Q68" s="33">
        <f t="shared" ref="Q68:Q99" si="17">IF(SUM(N68:P68)&gt;0,1,"")</f>
        <v>1</v>
      </c>
      <c r="R68" s="33" t="str">
        <f t="shared" si="13"/>
        <v/>
      </c>
      <c r="S68" s="9" t="str">
        <f t="shared" si="12"/>
        <v/>
      </c>
    </row>
    <row r="69" spans="1:90" s="9" customFormat="1" x14ac:dyDescent="0.25">
      <c r="A69" s="28">
        <v>1703</v>
      </c>
      <c r="B69" s="28"/>
      <c r="C69" s="33">
        <v>576949</v>
      </c>
      <c r="D69" s="33"/>
      <c r="E69" s="33"/>
      <c r="F69" s="33"/>
      <c r="G69" s="33"/>
      <c r="H69" s="33"/>
      <c r="I69" s="33"/>
      <c r="J69" s="27" t="s">
        <v>311</v>
      </c>
      <c r="K69" s="28">
        <v>1837</v>
      </c>
      <c r="L69" s="28">
        <v>1923</v>
      </c>
      <c r="M69" s="27" t="s">
        <v>312</v>
      </c>
      <c r="N69" s="33" t="str">
        <f t="shared" si="14"/>
        <v/>
      </c>
      <c r="O69" s="33">
        <f t="shared" si="15"/>
        <v>1</v>
      </c>
      <c r="P69" s="33" t="str">
        <f t="shared" si="16"/>
        <v/>
      </c>
      <c r="Q69" s="33">
        <f t="shared" si="17"/>
        <v>1</v>
      </c>
      <c r="R69" s="33">
        <f t="shared" si="13"/>
        <v>1</v>
      </c>
      <c r="S69" s="9" t="str">
        <f t="shared" ref="S69:S100" si="18">IF(O69=Q69,"","XXX")</f>
        <v/>
      </c>
    </row>
    <row r="70" spans="1:90" s="9" customFormat="1" x14ac:dyDescent="0.25">
      <c r="A70" s="28">
        <v>1696</v>
      </c>
      <c r="B70" s="28"/>
      <c r="C70" s="33">
        <v>576942</v>
      </c>
      <c r="D70" s="33"/>
      <c r="E70" s="33"/>
      <c r="F70" s="33"/>
      <c r="G70" s="33"/>
      <c r="H70" s="33"/>
      <c r="I70" s="33"/>
      <c r="J70" s="27" t="s">
        <v>294</v>
      </c>
      <c r="K70" s="28">
        <v>1880</v>
      </c>
      <c r="L70" s="28">
        <v>1970</v>
      </c>
      <c r="M70" s="27" t="s">
        <v>295</v>
      </c>
      <c r="N70" s="33" t="str">
        <f t="shared" si="14"/>
        <v/>
      </c>
      <c r="O70" s="33">
        <f t="shared" si="15"/>
        <v>1</v>
      </c>
      <c r="P70" s="33" t="str">
        <f t="shared" si="16"/>
        <v/>
      </c>
      <c r="Q70" s="33">
        <f t="shared" si="17"/>
        <v>1</v>
      </c>
      <c r="R70" s="33" t="str">
        <f t="shared" si="13"/>
        <v/>
      </c>
      <c r="S70" s="9" t="str">
        <f t="shared" si="18"/>
        <v/>
      </c>
    </row>
    <row r="71" spans="1:90" s="9" customFormat="1" x14ac:dyDescent="0.25">
      <c r="A71" s="28">
        <v>1641</v>
      </c>
      <c r="B71" s="28"/>
      <c r="C71" s="33">
        <v>576658</v>
      </c>
      <c r="D71" s="33"/>
      <c r="E71" s="33"/>
      <c r="F71" s="33"/>
      <c r="G71" s="33"/>
      <c r="H71" s="33"/>
      <c r="I71" s="33"/>
      <c r="J71" s="27" t="s">
        <v>92</v>
      </c>
      <c r="K71" s="28">
        <v>1930</v>
      </c>
      <c r="L71" s="28">
        <v>1988</v>
      </c>
      <c r="M71" s="27" t="s">
        <v>93</v>
      </c>
      <c r="N71" s="33" t="str">
        <f t="shared" si="14"/>
        <v/>
      </c>
      <c r="O71" s="33">
        <f t="shared" si="15"/>
        <v>1</v>
      </c>
      <c r="P71" s="33" t="str">
        <f t="shared" si="16"/>
        <v/>
      </c>
      <c r="Q71" s="33">
        <f t="shared" si="17"/>
        <v>1</v>
      </c>
      <c r="R71" s="33" t="str">
        <f t="shared" si="13"/>
        <v/>
      </c>
      <c r="S71" s="9" t="str">
        <f t="shared" si="18"/>
        <v/>
      </c>
    </row>
    <row r="72" spans="1:90" s="9" customFormat="1" x14ac:dyDescent="0.25">
      <c r="A72" s="28">
        <v>1707</v>
      </c>
      <c r="B72" s="28"/>
      <c r="C72" s="33">
        <v>576956</v>
      </c>
      <c r="D72" s="33"/>
      <c r="E72" s="33"/>
      <c r="F72" s="33"/>
      <c r="G72" s="33"/>
      <c r="H72" s="33"/>
      <c r="I72" s="33"/>
      <c r="J72" s="27" t="s">
        <v>323</v>
      </c>
      <c r="K72" s="36" t="s">
        <v>324</v>
      </c>
      <c r="L72" s="28" t="s">
        <v>325</v>
      </c>
      <c r="M72" s="27" t="s">
        <v>24</v>
      </c>
      <c r="N72" s="33" t="str">
        <f t="shared" si="14"/>
        <v/>
      </c>
      <c r="O72" s="33">
        <f t="shared" si="15"/>
        <v>1</v>
      </c>
      <c r="P72" s="33" t="str">
        <f t="shared" si="16"/>
        <v/>
      </c>
      <c r="Q72" s="33">
        <f t="shared" si="17"/>
        <v>1</v>
      </c>
      <c r="R72" s="33" t="str">
        <f t="shared" si="13"/>
        <v/>
      </c>
      <c r="S72" s="9" t="str">
        <f t="shared" si="18"/>
        <v/>
      </c>
    </row>
    <row r="73" spans="1:90" s="9" customFormat="1" x14ac:dyDescent="0.25">
      <c r="A73" s="28">
        <v>1698</v>
      </c>
      <c r="B73" s="37">
        <v>209585</v>
      </c>
      <c r="C73" s="33">
        <v>576944</v>
      </c>
      <c r="D73" s="33"/>
      <c r="E73" s="33"/>
      <c r="F73" s="33"/>
      <c r="G73" s="33"/>
      <c r="H73" s="33"/>
      <c r="I73" s="33"/>
      <c r="J73" s="27" t="s">
        <v>298</v>
      </c>
      <c r="K73" s="28">
        <v>1874</v>
      </c>
      <c r="L73" s="28">
        <v>1900</v>
      </c>
      <c r="M73" s="27" t="s">
        <v>299</v>
      </c>
      <c r="N73" s="33">
        <f t="shared" si="14"/>
        <v>1</v>
      </c>
      <c r="O73" s="33">
        <f t="shared" si="15"/>
        <v>1</v>
      </c>
      <c r="P73" s="33" t="str">
        <f t="shared" si="16"/>
        <v/>
      </c>
      <c r="Q73" s="33">
        <f t="shared" si="17"/>
        <v>1</v>
      </c>
      <c r="R73" s="33" t="str">
        <f t="shared" si="13"/>
        <v/>
      </c>
      <c r="S73" s="9" t="str">
        <f t="shared" si="18"/>
        <v/>
      </c>
    </row>
    <row r="74" spans="1:90" s="9" customFormat="1" x14ac:dyDescent="0.25">
      <c r="A74" s="28">
        <v>1703</v>
      </c>
      <c r="B74" s="28"/>
      <c r="C74" s="33">
        <v>576950</v>
      </c>
      <c r="D74" s="33"/>
      <c r="E74" s="33"/>
      <c r="F74" s="33"/>
      <c r="G74" s="33"/>
      <c r="H74" s="33"/>
      <c r="I74" s="33"/>
      <c r="J74" s="27" t="s">
        <v>313</v>
      </c>
      <c r="K74" s="28">
        <v>1834</v>
      </c>
      <c r="L74" s="28">
        <v>1900</v>
      </c>
      <c r="M74" s="27" t="s">
        <v>314</v>
      </c>
      <c r="N74" s="33" t="str">
        <f t="shared" si="14"/>
        <v/>
      </c>
      <c r="O74" s="33">
        <f t="shared" si="15"/>
        <v>1</v>
      </c>
      <c r="P74" s="33" t="str">
        <f t="shared" si="16"/>
        <v/>
      </c>
      <c r="Q74" s="33">
        <f t="shared" si="17"/>
        <v>1</v>
      </c>
      <c r="R74" s="33">
        <f t="shared" si="13"/>
        <v>1</v>
      </c>
      <c r="S74" s="9" t="str">
        <f t="shared" si="18"/>
        <v/>
      </c>
    </row>
    <row r="75" spans="1:90" s="9" customFormat="1" x14ac:dyDescent="0.25">
      <c r="A75" s="28">
        <v>1702</v>
      </c>
      <c r="B75" s="37">
        <v>209584</v>
      </c>
      <c r="C75" s="33">
        <v>576948</v>
      </c>
      <c r="D75" s="33"/>
      <c r="E75" s="33"/>
      <c r="F75" s="33"/>
      <c r="G75" s="33"/>
      <c r="H75" s="33"/>
      <c r="I75" s="33"/>
      <c r="J75" s="27" t="s">
        <v>307</v>
      </c>
      <c r="K75" s="28" t="s">
        <v>308</v>
      </c>
      <c r="L75" s="28" t="s">
        <v>309</v>
      </c>
      <c r="M75" s="27" t="s">
        <v>310</v>
      </c>
      <c r="N75" s="33">
        <f t="shared" si="14"/>
        <v>1</v>
      </c>
      <c r="O75" s="33">
        <f t="shared" si="15"/>
        <v>1</v>
      </c>
      <c r="P75" s="33" t="str">
        <f t="shared" si="16"/>
        <v/>
      </c>
      <c r="Q75" s="33">
        <f t="shared" si="17"/>
        <v>1</v>
      </c>
      <c r="R75" s="33" t="str">
        <f t="shared" si="13"/>
        <v/>
      </c>
      <c r="S75" s="9" t="str">
        <f t="shared" si="18"/>
        <v/>
      </c>
    </row>
    <row r="76" spans="1:90" s="9" customFormat="1" x14ac:dyDescent="0.25">
      <c r="A76" s="28">
        <v>1646</v>
      </c>
      <c r="B76" s="28"/>
      <c r="C76" s="33">
        <v>576664</v>
      </c>
      <c r="D76" s="33"/>
      <c r="E76" s="33"/>
      <c r="F76" s="33"/>
      <c r="G76" s="33"/>
      <c r="H76" s="33"/>
      <c r="I76" s="33"/>
      <c r="J76" s="27" t="s">
        <v>110</v>
      </c>
      <c r="K76" s="28">
        <v>1902</v>
      </c>
      <c r="L76" s="28">
        <v>1988</v>
      </c>
      <c r="M76" s="27" t="s">
        <v>111</v>
      </c>
      <c r="N76" s="33" t="str">
        <f t="shared" si="14"/>
        <v/>
      </c>
      <c r="O76" s="33">
        <f t="shared" si="15"/>
        <v>1</v>
      </c>
      <c r="P76" s="33" t="str">
        <f t="shared" si="16"/>
        <v/>
      </c>
      <c r="Q76" s="33">
        <f t="shared" si="17"/>
        <v>1</v>
      </c>
      <c r="R76" s="33">
        <f t="shared" si="13"/>
        <v>1</v>
      </c>
      <c r="S76" s="9" t="str">
        <f t="shared" si="18"/>
        <v/>
      </c>
    </row>
    <row r="77" spans="1:90" s="9" customFormat="1" x14ac:dyDescent="0.25">
      <c r="A77" s="28">
        <v>1646</v>
      </c>
      <c r="B77" s="28"/>
      <c r="C77" s="33">
        <v>576665</v>
      </c>
      <c r="D77" s="33"/>
      <c r="E77" s="33"/>
      <c r="F77" s="33"/>
      <c r="G77" s="33"/>
      <c r="H77" s="33"/>
      <c r="I77" s="33"/>
      <c r="J77" s="27" t="s">
        <v>112</v>
      </c>
      <c r="K77" s="28">
        <v>1904</v>
      </c>
      <c r="L77" s="28">
        <v>2003</v>
      </c>
      <c r="M77" s="27" t="s">
        <v>113</v>
      </c>
      <c r="N77" s="33" t="str">
        <f t="shared" si="14"/>
        <v/>
      </c>
      <c r="O77" s="33">
        <f t="shared" si="15"/>
        <v>1</v>
      </c>
      <c r="P77" s="33" t="str">
        <f t="shared" si="16"/>
        <v/>
      </c>
      <c r="Q77" s="33">
        <f t="shared" si="17"/>
        <v>1</v>
      </c>
      <c r="R77" s="33" t="str">
        <f t="shared" si="13"/>
        <v/>
      </c>
      <c r="S77" s="9" t="str">
        <f t="shared" si="18"/>
        <v/>
      </c>
    </row>
    <row r="78" spans="1:90" s="9" customFormat="1" x14ac:dyDescent="0.25">
      <c r="A78" s="31" t="s">
        <v>387</v>
      </c>
      <c r="B78" s="31" t="s">
        <v>15</v>
      </c>
      <c r="C78" s="31" t="s">
        <v>14</v>
      </c>
      <c r="D78" s="31" t="s">
        <v>388</v>
      </c>
      <c r="E78" s="31" t="s">
        <v>389</v>
      </c>
      <c r="F78" s="31"/>
      <c r="G78" s="31"/>
      <c r="H78" s="31"/>
      <c r="I78" s="31"/>
      <c r="J78" s="32" t="s">
        <v>397</v>
      </c>
      <c r="K78" s="31" t="s">
        <v>11</v>
      </c>
      <c r="L78" s="31" t="s">
        <v>12</v>
      </c>
      <c r="M78" s="31" t="s">
        <v>5</v>
      </c>
      <c r="N78" s="33" t="str">
        <f t="shared" si="14"/>
        <v/>
      </c>
      <c r="O78" s="33" t="str">
        <f t="shared" si="15"/>
        <v/>
      </c>
      <c r="P78" s="33" t="str">
        <f t="shared" si="16"/>
        <v/>
      </c>
      <c r="Q78" s="33" t="str">
        <f t="shared" si="17"/>
        <v/>
      </c>
      <c r="R78" s="33" t="str">
        <f t="shared" si="13"/>
        <v/>
      </c>
      <c r="S78" s="9" t="str">
        <f t="shared" si="18"/>
        <v/>
      </c>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row>
    <row r="79" spans="1:90" s="9" customFormat="1" x14ac:dyDescent="0.25">
      <c r="A79" s="28">
        <v>1699</v>
      </c>
      <c r="B79" s="28"/>
      <c r="C79" s="33">
        <v>576945</v>
      </c>
      <c r="D79" s="33"/>
      <c r="E79" s="33"/>
      <c r="F79" s="33"/>
      <c r="G79" s="33"/>
      <c r="H79" s="33"/>
      <c r="I79" s="33"/>
      <c r="J79" s="27" t="s">
        <v>300</v>
      </c>
      <c r="K79" s="36" t="s">
        <v>301</v>
      </c>
      <c r="L79" s="36" t="s">
        <v>301</v>
      </c>
      <c r="M79" s="27" t="s">
        <v>302</v>
      </c>
      <c r="N79" s="33" t="str">
        <f t="shared" si="14"/>
        <v/>
      </c>
      <c r="O79" s="33">
        <f t="shared" si="15"/>
        <v>1</v>
      </c>
      <c r="P79" s="33" t="str">
        <f t="shared" si="16"/>
        <v/>
      </c>
      <c r="Q79" s="33">
        <f t="shared" si="17"/>
        <v>1</v>
      </c>
      <c r="R79" s="33" t="str">
        <f t="shared" si="13"/>
        <v/>
      </c>
      <c r="S79" s="9" t="str">
        <f t="shared" si="18"/>
        <v/>
      </c>
    </row>
    <row r="80" spans="1:90" s="9" customFormat="1" x14ac:dyDescent="0.25">
      <c r="A80" s="28">
        <v>1665</v>
      </c>
      <c r="B80" s="28"/>
      <c r="C80" s="33">
        <v>576709</v>
      </c>
      <c r="D80" s="33"/>
      <c r="E80" s="33"/>
      <c r="F80" s="33"/>
      <c r="G80" s="33"/>
      <c r="H80" s="33"/>
      <c r="I80" s="33"/>
      <c r="J80" s="27" t="s">
        <v>183</v>
      </c>
      <c r="K80" s="28">
        <v>1896</v>
      </c>
      <c r="L80" s="28">
        <v>1995</v>
      </c>
      <c r="M80" s="27" t="s">
        <v>24</v>
      </c>
      <c r="N80" s="33" t="str">
        <f t="shared" si="14"/>
        <v/>
      </c>
      <c r="O80" s="33">
        <f t="shared" si="15"/>
        <v>1</v>
      </c>
      <c r="P80" s="33" t="str">
        <f t="shared" si="16"/>
        <v/>
      </c>
      <c r="Q80" s="33">
        <f t="shared" si="17"/>
        <v>1</v>
      </c>
      <c r="R80" s="33" t="str">
        <f t="shared" si="13"/>
        <v/>
      </c>
      <c r="S80" s="9" t="str">
        <f t="shared" si="18"/>
        <v/>
      </c>
    </row>
    <row r="81" spans="1:90" s="9" customFormat="1" x14ac:dyDescent="0.25">
      <c r="A81" s="28">
        <v>1665</v>
      </c>
      <c r="B81" s="28"/>
      <c r="C81" s="33">
        <v>576708</v>
      </c>
      <c r="D81" s="33"/>
      <c r="E81" s="33"/>
      <c r="F81" s="33"/>
      <c r="G81" s="33"/>
      <c r="H81" s="33"/>
      <c r="I81" s="33"/>
      <c r="J81" s="27" t="s">
        <v>182</v>
      </c>
      <c r="K81" s="28">
        <v>1891</v>
      </c>
      <c r="L81" s="28">
        <v>1970</v>
      </c>
      <c r="M81" s="27" t="s">
        <v>24</v>
      </c>
      <c r="N81" s="33" t="str">
        <f t="shared" si="14"/>
        <v/>
      </c>
      <c r="O81" s="33">
        <f t="shared" si="15"/>
        <v>1</v>
      </c>
      <c r="P81" s="33" t="str">
        <f t="shared" si="16"/>
        <v/>
      </c>
      <c r="Q81" s="33">
        <f t="shared" si="17"/>
        <v>1</v>
      </c>
      <c r="R81" s="33" t="str">
        <f t="shared" ref="R81:R97" si="19">IF(AND(N80=1,O81=1),1,"")</f>
        <v/>
      </c>
      <c r="S81" s="9" t="str">
        <f t="shared" si="18"/>
        <v/>
      </c>
    </row>
    <row r="82" spans="1:90" s="9" customFormat="1" x14ac:dyDescent="0.25">
      <c r="A82" s="28">
        <v>1687</v>
      </c>
      <c r="B82" s="28"/>
      <c r="C82" s="33">
        <v>576824</v>
      </c>
      <c r="D82" s="33"/>
      <c r="E82" s="33"/>
      <c r="F82" s="33"/>
      <c r="G82" s="33"/>
      <c r="H82" s="33"/>
      <c r="I82" s="33"/>
      <c r="J82" s="27" t="s">
        <v>267</v>
      </c>
      <c r="K82" s="28">
        <v>1865</v>
      </c>
      <c r="L82" s="28">
        <v>1937</v>
      </c>
      <c r="M82" s="27" t="s">
        <v>24</v>
      </c>
      <c r="N82" s="33" t="str">
        <f t="shared" si="14"/>
        <v/>
      </c>
      <c r="O82" s="33">
        <f t="shared" si="15"/>
        <v>1</v>
      </c>
      <c r="P82" s="33" t="str">
        <f t="shared" si="16"/>
        <v/>
      </c>
      <c r="Q82" s="33">
        <f t="shared" si="17"/>
        <v>1</v>
      </c>
      <c r="R82" s="33" t="str">
        <f t="shared" si="19"/>
        <v/>
      </c>
      <c r="S82" s="9" t="str">
        <f t="shared" si="18"/>
        <v/>
      </c>
    </row>
    <row r="83" spans="1:90" s="9" customFormat="1" x14ac:dyDescent="0.25">
      <c r="A83" s="28">
        <v>1687</v>
      </c>
      <c r="B83" s="28"/>
      <c r="C83" s="33">
        <v>576823</v>
      </c>
      <c r="D83" s="33"/>
      <c r="E83" s="33"/>
      <c r="F83" s="33"/>
      <c r="G83" s="33"/>
      <c r="H83" s="33"/>
      <c r="I83" s="33"/>
      <c r="J83" s="27" t="s">
        <v>266</v>
      </c>
      <c r="K83" s="28">
        <v>1864</v>
      </c>
      <c r="L83" s="28">
        <v>1949</v>
      </c>
      <c r="M83" s="27" t="s">
        <v>24</v>
      </c>
      <c r="N83" s="33" t="str">
        <f t="shared" si="14"/>
        <v/>
      </c>
      <c r="O83" s="33">
        <f t="shared" si="15"/>
        <v>1</v>
      </c>
      <c r="P83" s="33" t="str">
        <f t="shared" si="16"/>
        <v/>
      </c>
      <c r="Q83" s="33">
        <f t="shared" si="17"/>
        <v>1</v>
      </c>
      <c r="R83" s="33" t="str">
        <f t="shared" si="19"/>
        <v/>
      </c>
      <c r="S83" s="9" t="str">
        <f t="shared" si="18"/>
        <v/>
      </c>
    </row>
    <row r="84" spans="1:90" s="9" customFormat="1" x14ac:dyDescent="0.25">
      <c r="A84" s="31" t="s">
        <v>387</v>
      </c>
      <c r="B84" s="31" t="s">
        <v>15</v>
      </c>
      <c r="C84" s="31" t="s">
        <v>14</v>
      </c>
      <c r="D84" s="31" t="s">
        <v>388</v>
      </c>
      <c r="E84" s="31" t="s">
        <v>389</v>
      </c>
      <c r="F84" s="31"/>
      <c r="G84" s="31"/>
      <c r="H84" s="31"/>
      <c r="I84" s="31"/>
      <c r="J84" s="32" t="s">
        <v>398</v>
      </c>
      <c r="K84" s="31" t="s">
        <v>11</v>
      </c>
      <c r="L84" s="31" t="s">
        <v>12</v>
      </c>
      <c r="M84" s="31" t="s">
        <v>5</v>
      </c>
      <c r="N84" s="33" t="str">
        <f t="shared" si="14"/>
        <v/>
      </c>
      <c r="O84" s="33" t="str">
        <f t="shared" si="15"/>
        <v/>
      </c>
      <c r="P84" s="33" t="str">
        <f t="shared" si="16"/>
        <v/>
      </c>
      <c r="Q84" s="33" t="str">
        <f t="shared" si="17"/>
        <v/>
      </c>
      <c r="R84" s="33" t="str">
        <f t="shared" si="19"/>
        <v/>
      </c>
      <c r="S84" s="9" t="str">
        <f t="shared" si="18"/>
        <v/>
      </c>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row>
    <row r="85" spans="1:90" s="9" customFormat="1" x14ac:dyDescent="0.25">
      <c r="A85" s="31" t="s">
        <v>387</v>
      </c>
      <c r="B85" s="31" t="s">
        <v>15</v>
      </c>
      <c r="C85" s="31" t="s">
        <v>14</v>
      </c>
      <c r="D85" s="31" t="s">
        <v>388</v>
      </c>
      <c r="E85" s="31" t="s">
        <v>389</v>
      </c>
      <c r="F85" s="31"/>
      <c r="G85" s="31"/>
      <c r="H85" s="31"/>
      <c r="I85" s="31"/>
      <c r="J85" s="32" t="s">
        <v>399</v>
      </c>
      <c r="K85" s="31" t="s">
        <v>11</v>
      </c>
      <c r="L85" s="31" t="s">
        <v>12</v>
      </c>
      <c r="M85" s="31" t="s">
        <v>5</v>
      </c>
      <c r="N85" s="33" t="str">
        <f t="shared" si="14"/>
        <v/>
      </c>
      <c r="O85" s="33" t="str">
        <f t="shared" si="15"/>
        <v/>
      </c>
      <c r="P85" s="33" t="str">
        <f t="shared" si="16"/>
        <v/>
      </c>
      <c r="Q85" s="33" t="str">
        <f t="shared" si="17"/>
        <v/>
      </c>
      <c r="R85" s="33" t="str">
        <f t="shared" si="19"/>
        <v/>
      </c>
      <c r="S85" s="9" t="str">
        <f t="shared" si="18"/>
        <v/>
      </c>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row>
    <row r="86" spans="1:90" s="9" customFormat="1" x14ac:dyDescent="0.25">
      <c r="A86" s="31" t="s">
        <v>387</v>
      </c>
      <c r="B86" s="31" t="s">
        <v>15</v>
      </c>
      <c r="C86" s="31" t="s">
        <v>14</v>
      </c>
      <c r="D86" s="31" t="s">
        <v>388</v>
      </c>
      <c r="E86" s="31" t="s">
        <v>389</v>
      </c>
      <c r="F86" s="31"/>
      <c r="G86" s="31"/>
      <c r="H86" s="31"/>
      <c r="I86" s="31"/>
      <c r="J86" s="32" t="s">
        <v>400</v>
      </c>
      <c r="K86" s="31" t="s">
        <v>11</v>
      </c>
      <c r="L86" s="31" t="s">
        <v>12</v>
      </c>
      <c r="M86" s="31" t="s">
        <v>5</v>
      </c>
      <c r="N86" s="33" t="str">
        <f t="shared" si="14"/>
        <v/>
      </c>
      <c r="O86" s="33" t="str">
        <f t="shared" si="15"/>
        <v/>
      </c>
      <c r="P86" s="33" t="str">
        <f t="shared" si="16"/>
        <v/>
      </c>
      <c r="Q86" s="33" t="str">
        <f t="shared" si="17"/>
        <v/>
      </c>
      <c r="R86" s="33" t="str">
        <f t="shared" si="19"/>
        <v/>
      </c>
      <c r="S86" s="9" t="str">
        <f t="shared" si="18"/>
        <v/>
      </c>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row>
    <row r="87" spans="1:90" s="9" customFormat="1" x14ac:dyDescent="0.25">
      <c r="A87" s="28">
        <v>1657</v>
      </c>
      <c r="B87" s="28"/>
      <c r="C87" s="33">
        <v>576700</v>
      </c>
      <c r="D87" s="33"/>
      <c r="E87" s="33"/>
      <c r="F87" s="33"/>
      <c r="G87" s="33"/>
      <c r="H87" s="33"/>
      <c r="I87" s="33"/>
      <c r="J87" s="27" t="s">
        <v>165</v>
      </c>
      <c r="K87" s="28" t="s">
        <v>166</v>
      </c>
      <c r="L87" s="28" t="s">
        <v>167</v>
      </c>
      <c r="M87" s="27" t="s">
        <v>168</v>
      </c>
      <c r="N87" s="33" t="str">
        <f t="shared" si="14"/>
        <v/>
      </c>
      <c r="O87" s="33">
        <f t="shared" si="15"/>
        <v>1</v>
      </c>
      <c r="P87" s="33" t="str">
        <f t="shared" si="16"/>
        <v/>
      </c>
      <c r="Q87" s="33">
        <f t="shared" si="17"/>
        <v>1</v>
      </c>
      <c r="R87" s="33" t="str">
        <f t="shared" si="19"/>
        <v/>
      </c>
      <c r="S87" s="9" t="str">
        <f t="shared" si="18"/>
        <v/>
      </c>
    </row>
    <row r="88" spans="1:90" s="9" customFormat="1" x14ac:dyDescent="0.25">
      <c r="A88" s="31" t="s">
        <v>387</v>
      </c>
      <c r="B88" s="31" t="s">
        <v>15</v>
      </c>
      <c r="C88" s="31" t="s">
        <v>14</v>
      </c>
      <c r="D88" s="31" t="s">
        <v>388</v>
      </c>
      <c r="E88" s="31" t="s">
        <v>389</v>
      </c>
      <c r="F88" s="31"/>
      <c r="G88" s="31"/>
      <c r="H88" s="31"/>
      <c r="I88" s="31"/>
      <c r="J88" s="32" t="s">
        <v>401</v>
      </c>
      <c r="K88" s="31" t="s">
        <v>11</v>
      </c>
      <c r="L88" s="31" t="s">
        <v>12</v>
      </c>
      <c r="M88" s="31" t="s">
        <v>5</v>
      </c>
      <c r="N88" s="33" t="str">
        <f t="shared" si="14"/>
        <v/>
      </c>
      <c r="O88" s="33" t="str">
        <f t="shared" si="15"/>
        <v/>
      </c>
      <c r="P88" s="33" t="str">
        <f t="shared" si="16"/>
        <v/>
      </c>
      <c r="Q88" s="33" t="str">
        <f t="shared" si="17"/>
        <v/>
      </c>
      <c r="R88" s="33" t="str">
        <f t="shared" si="19"/>
        <v/>
      </c>
      <c r="S88" s="9" t="str">
        <f t="shared" si="18"/>
        <v/>
      </c>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row>
    <row r="89" spans="1:90" s="9" customFormat="1" x14ac:dyDescent="0.25">
      <c r="A89" s="28">
        <v>1728</v>
      </c>
      <c r="B89" s="28"/>
      <c r="C89" s="33">
        <v>576990</v>
      </c>
      <c r="D89" s="33"/>
      <c r="E89" s="33"/>
      <c r="F89" s="33"/>
      <c r="G89" s="33"/>
      <c r="H89" s="33"/>
      <c r="I89" s="33"/>
      <c r="J89" s="27" t="s">
        <v>378</v>
      </c>
      <c r="K89" s="28">
        <v>1878</v>
      </c>
      <c r="L89" s="28">
        <v>1953</v>
      </c>
      <c r="M89" s="27" t="s">
        <v>24</v>
      </c>
      <c r="N89" s="33" t="str">
        <f t="shared" si="14"/>
        <v/>
      </c>
      <c r="O89" s="33">
        <f t="shared" si="15"/>
        <v>1</v>
      </c>
      <c r="P89" s="33" t="str">
        <f t="shared" si="16"/>
        <v/>
      </c>
      <c r="Q89" s="33">
        <f t="shared" si="17"/>
        <v>1</v>
      </c>
      <c r="R89" s="33" t="str">
        <f t="shared" si="19"/>
        <v/>
      </c>
      <c r="S89" s="9" t="str">
        <f t="shared" si="18"/>
        <v/>
      </c>
    </row>
    <row r="90" spans="1:90" s="9" customFormat="1" x14ac:dyDescent="0.25">
      <c r="A90" s="28">
        <v>1686</v>
      </c>
      <c r="B90" s="37">
        <v>211654</v>
      </c>
      <c r="C90" s="33">
        <v>576816</v>
      </c>
      <c r="D90" s="33"/>
      <c r="E90" s="33"/>
      <c r="F90" s="33"/>
      <c r="G90" s="33"/>
      <c r="H90" s="33"/>
      <c r="I90" s="33"/>
      <c r="J90" s="27" t="s">
        <v>265</v>
      </c>
      <c r="K90" s="28">
        <v>1850</v>
      </c>
      <c r="L90" s="28">
        <v>1913</v>
      </c>
      <c r="M90" s="27" t="s">
        <v>24</v>
      </c>
      <c r="N90" s="33">
        <f t="shared" si="14"/>
        <v>1</v>
      </c>
      <c r="O90" s="33">
        <f t="shared" si="15"/>
        <v>1</v>
      </c>
      <c r="P90" s="33" t="str">
        <f t="shared" si="16"/>
        <v/>
      </c>
      <c r="Q90" s="33">
        <f t="shared" si="17"/>
        <v>1</v>
      </c>
      <c r="R90" s="33" t="str">
        <f t="shared" si="19"/>
        <v/>
      </c>
      <c r="S90" s="9" t="str">
        <f t="shared" si="18"/>
        <v/>
      </c>
    </row>
    <row r="91" spans="1:90" s="9" customFormat="1" x14ac:dyDescent="0.25">
      <c r="A91" s="28">
        <v>1726</v>
      </c>
      <c r="B91" s="28"/>
      <c r="C91" s="33">
        <v>576984</v>
      </c>
      <c r="D91" s="33"/>
      <c r="E91" s="33"/>
      <c r="F91" s="33"/>
      <c r="G91" s="33"/>
      <c r="H91" s="33"/>
      <c r="I91" s="33"/>
      <c r="J91" s="27" t="s">
        <v>372</v>
      </c>
      <c r="K91" s="28" t="s">
        <v>373</v>
      </c>
      <c r="L91" s="28" t="s">
        <v>374</v>
      </c>
      <c r="M91" s="27" t="s">
        <v>24</v>
      </c>
      <c r="N91" s="33" t="str">
        <f t="shared" si="14"/>
        <v/>
      </c>
      <c r="O91" s="33">
        <f t="shared" si="15"/>
        <v>1</v>
      </c>
      <c r="P91" s="33" t="str">
        <f t="shared" si="16"/>
        <v/>
      </c>
      <c r="Q91" s="33">
        <f t="shared" si="17"/>
        <v>1</v>
      </c>
      <c r="R91" s="33">
        <f t="shared" si="19"/>
        <v>1</v>
      </c>
      <c r="S91" s="9" t="str">
        <f t="shared" si="18"/>
        <v/>
      </c>
    </row>
    <row r="92" spans="1:90" s="9" customFormat="1" x14ac:dyDescent="0.25">
      <c r="A92" s="28">
        <v>1686</v>
      </c>
      <c r="B92" s="37">
        <v>211655</v>
      </c>
      <c r="C92" s="33">
        <v>576815</v>
      </c>
      <c r="D92" s="33"/>
      <c r="E92" s="33"/>
      <c r="F92" s="33"/>
      <c r="G92" s="33"/>
      <c r="H92" s="33"/>
      <c r="I92" s="33"/>
      <c r="J92" s="27" t="s">
        <v>264</v>
      </c>
      <c r="K92" s="28">
        <v>1847</v>
      </c>
      <c r="L92" s="28">
        <v>1924</v>
      </c>
      <c r="M92" s="27" t="s">
        <v>24</v>
      </c>
      <c r="N92" s="33">
        <f t="shared" si="14"/>
        <v>1</v>
      </c>
      <c r="O92" s="33">
        <f t="shared" si="15"/>
        <v>1</v>
      </c>
      <c r="P92" s="33" t="str">
        <f t="shared" si="16"/>
        <v/>
      </c>
      <c r="Q92" s="33">
        <f t="shared" si="17"/>
        <v>1</v>
      </c>
      <c r="R92" s="33" t="str">
        <f t="shared" si="19"/>
        <v/>
      </c>
      <c r="S92" s="9" t="str">
        <f t="shared" si="18"/>
        <v/>
      </c>
    </row>
    <row r="93" spans="1:90" s="9" customFormat="1" x14ac:dyDescent="0.25">
      <c r="A93" s="28">
        <v>1717</v>
      </c>
      <c r="B93" s="28"/>
      <c r="C93" s="33">
        <v>577001</v>
      </c>
      <c r="D93" s="33"/>
      <c r="E93" s="33"/>
      <c r="F93" s="33"/>
      <c r="G93" s="33"/>
      <c r="H93" s="33"/>
      <c r="I93" s="33"/>
      <c r="J93" s="27" t="s">
        <v>383</v>
      </c>
      <c r="K93" s="28">
        <v>1880</v>
      </c>
      <c r="L93" s="28">
        <v>1950</v>
      </c>
      <c r="M93" s="27" t="s">
        <v>384</v>
      </c>
      <c r="N93" s="33" t="str">
        <f t="shared" si="14"/>
        <v/>
      </c>
      <c r="O93" s="33">
        <f t="shared" si="15"/>
        <v>1</v>
      </c>
      <c r="P93" s="33" t="str">
        <f t="shared" si="16"/>
        <v/>
      </c>
      <c r="Q93" s="33">
        <f t="shared" si="17"/>
        <v>1</v>
      </c>
      <c r="R93" s="33">
        <f t="shared" si="19"/>
        <v>1</v>
      </c>
      <c r="S93" s="9" t="str">
        <f t="shared" si="18"/>
        <v/>
      </c>
    </row>
    <row r="94" spans="1:90" s="9" customFormat="1" x14ac:dyDescent="0.25">
      <c r="A94" s="28">
        <v>1726</v>
      </c>
      <c r="B94" s="28"/>
      <c r="C94" s="33">
        <v>576983</v>
      </c>
      <c r="D94" s="33"/>
      <c r="E94" s="33"/>
      <c r="F94" s="33"/>
      <c r="G94" s="33"/>
      <c r="H94" s="33"/>
      <c r="I94" s="33"/>
      <c r="J94" s="27" t="s">
        <v>369</v>
      </c>
      <c r="K94" s="28" t="s">
        <v>370</v>
      </c>
      <c r="L94" s="28" t="s">
        <v>371</v>
      </c>
      <c r="M94" s="27" t="s">
        <v>24</v>
      </c>
      <c r="N94" s="33" t="str">
        <f t="shared" si="14"/>
        <v/>
      </c>
      <c r="O94" s="33">
        <f t="shared" si="15"/>
        <v>1</v>
      </c>
      <c r="P94" s="33" t="str">
        <f t="shared" si="16"/>
        <v/>
      </c>
      <c r="Q94" s="33">
        <f t="shared" si="17"/>
        <v>1</v>
      </c>
      <c r="R94" s="33" t="str">
        <f t="shared" si="19"/>
        <v/>
      </c>
      <c r="S94" s="9" t="str">
        <f t="shared" si="18"/>
        <v/>
      </c>
    </row>
    <row r="95" spans="1:90" s="9" customFormat="1" x14ac:dyDescent="0.25">
      <c r="A95" s="28">
        <v>1728</v>
      </c>
      <c r="B95" s="28"/>
      <c r="C95" s="33">
        <v>576989</v>
      </c>
      <c r="D95" s="33"/>
      <c r="E95" s="33"/>
      <c r="F95" s="33"/>
      <c r="G95" s="33"/>
      <c r="H95" s="33"/>
      <c r="I95" s="33"/>
      <c r="J95" s="27" t="s">
        <v>377</v>
      </c>
      <c r="K95" s="28">
        <v>1875</v>
      </c>
      <c r="L95" s="28">
        <v>1956</v>
      </c>
      <c r="M95" s="27" t="s">
        <v>24</v>
      </c>
      <c r="N95" s="33" t="str">
        <f t="shared" si="14"/>
        <v/>
      </c>
      <c r="O95" s="33">
        <f t="shared" si="15"/>
        <v>1</v>
      </c>
      <c r="P95" s="33" t="str">
        <f t="shared" si="16"/>
        <v/>
      </c>
      <c r="Q95" s="33">
        <f t="shared" si="17"/>
        <v>1</v>
      </c>
      <c r="R95" s="33" t="str">
        <f t="shared" si="19"/>
        <v/>
      </c>
      <c r="S95" s="9" t="str">
        <f t="shared" si="18"/>
        <v/>
      </c>
    </row>
    <row r="96" spans="1:90" s="9" customFormat="1" x14ac:dyDescent="0.25">
      <c r="A96" s="28">
        <v>1719</v>
      </c>
      <c r="B96" s="28"/>
      <c r="C96" s="33">
        <v>576969</v>
      </c>
      <c r="D96" s="33"/>
      <c r="E96" s="33"/>
      <c r="F96" s="33"/>
      <c r="G96" s="33"/>
      <c r="H96" s="33"/>
      <c r="I96" s="33"/>
      <c r="J96" s="27" t="s">
        <v>345</v>
      </c>
      <c r="K96" s="28" t="s">
        <v>346</v>
      </c>
      <c r="L96" s="28" t="s">
        <v>347</v>
      </c>
      <c r="M96" s="27" t="s">
        <v>348</v>
      </c>
      <c r="N96" s="33" t="str">
        <f t="shared" si="14"/>
        <v/>
      </c>
      <c r="O96" s="33">
        <f t="shared" si="15"/>
        <v>1</v>
      </c>
      <c r="P96" s="33" t="str">
        <f t="shared" si="16"/>
        <v/>
      </c>
      <c r="Q96" s="33">
        <f t="shared" si="17"/>
        <v>1</v>
      </c>
      <c r="R96" s="33" t="str">
        <f t="shared" si="19"/>
        <v/>
      </c>
      <c r="S96" s="9" t="str">
        <f t="shared" si="18"/>
        <v/>
      </c>
    </row>
    <row r="97" spans="1:90" s="9" customFormat="1" x14ac:dyDescent="0.25">
      <c r="A97" s="28">
        <v>1720</v>
      </c>
      <c r="B97" s="28"/>
      <c r="C97" s="33">
        <v>576971</v>
      </c>
      <c r="D97" s="33"/>
      <c r="E97" s="33"/>
      <c r="F97" s="33"/>
      <c r="G97" s="33"/>
      <c r="H97" s="33"/>
      <c r="I97" s="33"/>
      <c r="J97" s="27" t="s">
        <v>349</v>
      </c>
      <c r="K97" s="28" t="s">
        <v>350</v>
      </c>
      <c r="L97" s="28" t="s">
        <v>351</v>
      </c>
      <c r="M97" s="27" t="s">
        <v>352</v>
      </c>
      <c r="N97" s="33" t="str">
        <f t="shared" si="14"/>
        <v/>
      </c>
      <c r="O97" s="33">
        <f t="shared" si="15"/>
        <v>1</v>
      </c>
      <c r="P97" s="33" t="str">
        <f t="shared" si="16"/>
        <v/>
      </c>
      <c r="Q97" s="33">
        <f t="shared" si="17"/>
        <v>1</v>
      </c>
      <c r="R97" s="33" t="str">
        <f t="shared" si="19"/>
        <v/>
      </c>
      <c r="S97" s="9" t="str">
        <f t="shared" si="18"/>
        <v/>
      </c>
    </row>
    <row r="98" spans="1:90" s="9" customFormat="1" x14ac:dyDescent="0.25">
      <c r="A98" s="28">
        <v>1716</v>
      </c>
      <c r="B98" s="28"/>
      <c r="C98" s="33">
        <v>577000</v>
      </c>
      <c r="D98" s="33"/>
      <c r="E98" s="33"/>
      <c r="F98" s="33"/>
      <c r="G98" s="33"/>
      <c r="H98" s="33"/>
      <c r="I98" s="33"/>
      <c r="J98" s="27" t="s">
        <v>381</v>
      </c>
      <c r="K98" s="28">
        <v>1913</v>
      </c>
      <c r="L98" s="28">
        <v>1985</v>
      </c>
      <c r="M98" s="27" t="s">
        <v>382</v>
      </c>
      <c r="N98" s="33" t="str">
        <f t="shared" si="14"/>
        <v/>
      </c>
      <c r="O98" s="33">
        <f t="shared" si="15"/>
        <v>1</v>
      </c>
      <c r="P98" s="33" t="str">
        <f t="shared" si="16"/>
        <v/>
      </c>
      <c r="Q98" s="33">
        <f t="shared" si="17"/>
        <v>1</v>
      </c>
      <c r="R98" s="33" t="str">
        <f>IF(AND(N94=1,O98=1),1,"")</f>
        <v/>
      </c>
      <c r="S98" s="9" t="str">
        <f t="shared" si="18"/>
        <v/>
      </c>
    </row>
    <row r="99" spans="1:90" s="9" customFormat="1" x14ac:dyDescent="0.25">
      <c r="A99" s="28" t="s">
        <v>431</v>
      </c>
      <c r="B99" s="28"/>
      <c r="C99" s="33">
        <v>1134406</v>
      </c>
      <c r="D99" s="33" t="s">
        <v>435</v>
      </c>
      <c r="E99" s="33">
        <v>558368</v>
      </c>
      <c r="F99" s="33"/>
      <c r="G99" s="33"/>
      <c r="H99" s="33"/>
      <c r="I99" s="33"/>
      <c r="J99" s="27" t="s">
        <v>434</v>
      </c>
      <c r="K99" s="28" t="s">
        <v>432</v>
      </c>
      <c r="L99" s="36" t="s">
        <v>433</v>
      </c>
      <c r="M99" s="27" t="s">
        <v>438</v>
      </c>
      <c r="N99" s="33" t="str">
        <f t="shared" si="14"/>
        <v/>
      </c>
      <c r="O99" s="33">
        <f t="shared" si="15"/>
        <v>1</v>
      </c>
      <c r="P99" s="33">
        <f t="shared" si="16"/>
        <v>1</v>
      </c>
      <c r="Q99" s="33">
        <f t="shared" si="17"/>
        <v>1</v>
      </c>
      <c r="R99" s="33" t="str">
        <f>IF(AND(N95=1,O99=1),1,"")</f>
        <v/>
      </c>
      <c r="S99" s="9" t="str">
        <f t="shared" si="18"/>
        <v/>
      </c>
    </row>
    <row r="100" spans="1:90" s="9" customFormat="1" x14ac:dyDescent="0.25">
      <c r="A100" s="31" t="s">
        <v>387</v>
      </c>
      <c r="B100" s="31" t="s">
        <v>15</v>
      </c>
      <c r="C100" s="31" t="s">
        <v>14</v>
      </c>
      <c r="D100" s="31" t="s">
        <v>388</v>
      </c>
      <c r="E100" s="31" t="s">
        <v>389</v>
      </c>
      <c r="F100" s="31"/>
      <c r="G100" s="31"/>
      <c r="H100" s="31"/>
      <c r="I100" s="31"/>
      <c r="J100" s="32" t="s">
        <v>402</v>
      </c>
      <c r="K100" s="31" t="s">
        <v>11</v>
      </c>
      <c r="L100" s="31" t="s">
        <v>12</v>
      </c>
      <c r="M100" s="31" t="s">
        <v>5</v>
      </c>
      <c r="N100" s="33" t="str">
        <f t="shared" ref="N100:N133" si="20">IF(OR(B100="",B100=" ",B100="WPA"),"",1)</f>
        <v/>
      </c>
      <c r="O100" s="33" t="str">
        <f t="shared" ref="O100:O133" si="21">IF(OR(C100="",C100=" ",C100="GPP"),"",1)</f>
        <v/>
      </c>
      <c r="P100" s="33" t="str">
        <f t="shared" ref="P100:P133" si="22">IF(OR(E100="",E100=" ",E100="Obit"),"",1)</f>
        <v/>
      </c>
      <c r="Q100" s="33" t="str">
        <f t="shared" ref="Q100:Q133" si="23">IF(SUM(N100:P100)&gt;0,1,"")</f>
        <v/>
      </c>
      <c r="R100" s="33" t="str">
        <f>IF(AND(N99=1,O100=1),1,"")</f>
        <v/>
      </c>
      <c r="S100" s="9" t="str">
        <f t="shared" si="18"/>
        <v/>
      </c>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row>
    <row r="101" spans="1:90" s="9" customFormat="1" x14ac:dyDescent="0.25">
      <c r="A101" s="28">
        <v>1662</v>
      </c>
      <c r="B101" s="28"/>
      <c r="C101" s="33">
        <v>477005</v>
      </c>
      <c r="D101" s="33"/>
      <c r="E101" s="33"/>
      <c r="F101" s="33"/>
      <c r="G101" s="33"/>
      <c r="H101" s="33"/>
      <c r="I101" s="33"/>
      <c r="J101" s="27" t="s">
        <v>85</v>
      </c>
      <c r="K101" s="28">
        <v>1863</v>
      </c>
      <c r="L101" s="28">
        <v>1903</v>
      </c>
      <c r="M101" s="27" t="s">
        <v>24</v>
      </c>
      <c r="N101" s="33" t="str">
        <f t="shared" si="20"/>
        <v/>
      </c>
      <c r="O101" s="33">
        <f t="shared" si="21"/>
        <v>1</v>
      </c>
      <c r="P101" s="33" t="str">
        <f t="shared" si="22"/>
        <v/>
      </c>
      <c r="Q101" s="33">
        <f t="shared" si="23"/>
        <v>1</v>
      </c>
      <c r="R101" s="33" t="str">
        <f>IF(AND(N100=1,O101=1),1,"")</f>
        <v/>
      </c>
      <c r="S101" s="9" t="str">
        <f t="shared" ref="S101:S134" si="24">IF(O101=Q101,"","XXX")</f>
        <v/>
      </c>
    </row>
    <row r="102" spans="1:90" s="9" customFormat="1" x14ac:dyDescent="0.25">
      <c r="A102" s="28">
        <v>1648</v>
      </c>
      <c r="B102" s="28"/>
      <c r="C102" s="33">
        <v>576671</v>
      </c>
      <c r="D102" s="33"/>
      <c r="E102" s="33"/>
      <c r="F102" s="33"/>
      <c r="G102" s="33"/>
      <c r="H102" s="33"/>
      <c r="I102" s="33"/>
      <c r="J102" s="27" t="s">
        <v>125</v>
      </c>
      <c r="K102" s="36" t="s">
        <v>126</v>
      </c>
      <c r="L102" s="28" t="s">
        <v>127</v>
      </c>
      <c r="M102" s="27" t="s">
        <v>128</v>
      </c>
      <c r="N102" s="33" t="str">
        <f t="shared" si="20"/>
        <v/>
      </c>
      <c r="O102" s="33">
        <f t="shared" si="21"/>
        <v>1</v>
      </c>
      <c r="P102" s="33" t="str">
        <f t="shared" si="22"/>
        <v/>
      </c>
      <c r="Q102" s="33">
        <f t="shared" si="23"/>
        <v>1</v>
      </c>
      <c r="R102" s="33" t="str">
        <f>IF(AND(N101=1,O102=1),1,"")</f>
        <v/>
      </c>
      <c r="S102" s="9" t="str">
        <f t="shared" si="24"/>
        <v/>
      </c>
    </row>
    <row r="103" spans="1:90" s="9" customFormat="1" x14ac:dyDescent="0.25">
      <c r="A103" s="31" t="s">
        <v>387</v>
      </c>
      <c r="B103" s="31" t="s">
        <v>15</v>
      </c>
      <c r="C103" s="31" t="s">
        <v>14</v>
      </c>
      <c r="D103" s="31" t="s">
        <v>388</v>
      </c>
      <c r="E103" s="31" t="s">
        <v>389</v>
      </c>
      <c r="F103" s="31"/>
      <c r="G103" s="31"/>
      <c r="H103" s="31"/>
      <c r="I103" s="31"/>
      <c r="J103" s="32" t="s">
        <v>403</v>
      </c>
      <c r="K103" s="31" t="s">
        <v>11</v>
      </c>
      <c r="L103" s="31" t="s">
        <v>12</v>
      </c>
      <c r="M103" s="31" t="s">
        <v>5</v>
      </c>
      <c r="N103" s="33" t="str">
        <f t="shared" si="20"/>
        <v/>
      </c>
      <c r="O103" s="33" t="str">
        <f t="shared" si="21"/>
        <v/>
      </c>
      <c r="P103" s="33" t="str">
        <f t="shared" si="22"/>
        <v/>
      </c>
      <c r="Q103" s="33" t="str">
        <f t="shared" si="23"/>
        <v/>
      </c>
      <c r="R103" s="33" t="str">
        <f>IF(AND(N102=1,O103=1),1,"")</f>
        <v/>
      </c>
      <c r="S103" s="9" t="str">
        <f t="shared" si="24"/>
        <v/>
      </c>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90" s="9" customFormat="1" x14ac:dyDescent="0.25">
      <c r="A104" s="31" t="s">
        <v>387</v>
      </c>
      <c r="B104" s="31" t="s">
        <v>15</v>
      </c>
      <c r="C104" s="31" t="s">
        <v>14</v>
      </c>
      <c r="D104" s="31" t="s">
        <v>388</v>
      </c>
      <c r="E104" s="31" t="s">
        <v>389</v>
      </c>
      <c r="F104" s="31"/>
      <c r="G104" s="31"/>
      <c r="H104" s="31"/>
      <c r="I104" s="31"/>
      <c r="J104" s="32" t="s">
        <v>404</v>
      </c>
      <c r="K104" s="31" t="s">
        <v>11</v>
      </c>
      <c r="L104" s="31" t="s">
        <v>12</v>
      </c>
      <c r="M104" s="31" t="s">
        <v>5</v>
      </c>
      <c r="N104" s="33" t="str">
        <f t="shared" si="20"/>
        <v/>
      </c>
      <c r="O104" s="33" t="str">
        <f t="shared" si="21"/>
        <v/>
      </c>
      <c r="P104" s="33" t="str">
        <f t="shared" si="22"/>
        <v/>
      </c>
      <c r="Q104" s="33" t="str">
        <f t="shared" si="23"/>
        <v/>
      </c>
      <c r="R104" s="33" t="str">
        <f>IF(AND(N103=1,O104=1),1,"")</f>
        <v/>
      </c>
      <c r="S104" s="9" t="str">
        <f t="shared" si="24"/>
        <v/>
      </c>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row>
    <row r="105" spans="1:90" s="9" customFormat="1" x14ac:dyDescent="0.25">
      <c r="A105" s="28" t="s">
        <v>431</v>
      </c>
      <c r="B105" s="28"/>
      <c r="C105" s="33">
        <v>1134406</v>
      </c>
      <c r="D105" s="33" t="s">
        <v>435</v>
      </c>
      <c r="E105" s="33">
        <v>558368</v>
      </c>
      <c r="F105" s="33"/>
      <c r="G105" s="33"/>
      <c r="H105" s="33"/>
      <c r="I105" s="33"/>
      <c r="J105" s="27" t="s">
        <v>436</v>
      </c>
      <c r="K105" s="28" t="s">
        <v>432</v>
      </c>
      <c r="L105" s="36" t="s">
        <v>433</v>
      </c>
      <c r="M105" s="27" t="s">
        <v>438</v>
      </c>
      <c r="N105" s="33" t="str">
        <f t="shared" si="20"/>
        <v/>
      </c>
      <c r="O105" s="33">
        <f t="shared" si="21"/>
        <v>1</v>
      </c>
      <c r="P105" s="33">
        <f t="shared" si="22"/>
        <v>1</v>
      </c>
      <c r="Q105" s="33">
        <f t="shared" si="23"/>
        <v>1</v>
      </c>
      <c r="R105" s="33" t="str">
        <f>IF(AND(N101=1,O105=1),1,"")</f>
        <v/>
      </c>
      <c r="S105" s="9" t="str">
        <f t="shared" si="24"/>
        <v/>
      </c>
    </row>
    <row r="106" spans="1:90" s="9" customFormat="1" x14ac:dyDescent="0.25">
      <c r="A106" s="31" t="s">
        <v>387</v>
      </c>
      <c r="B106" s="31" t="s">
        <v>15</v>
      </c>
      <c r="C106" s="31" t="s">
        <v>14</v>
      </c>
      <c r="D106" s="31" t="s">
        <v>388</v>
      </c>
      <c r="E106" s="31" t="s">
        <v>389</v>
      </c>
      <c r="F106" s="31"/>
      <c r="G106" s="31"/>
      <c r="H106" s="31"/>
      <c r="I106" s="31"/>
      <c r="J106" s="32" t="s">
        <v>405</v>
      </c>
      <c r="K106" s="31" t="s">
        <v>11</v>
      </c>
      <c r="L106" s="31" t="s">
        <v>12</v>
      </c>
      <c r="M106" s="31" t="s">
        <v>5</v>
      </c>
      <c r="N106" s="33" t="str">
        <f t="shared" si="20"/>
        <v/>
      </c>
      <c r="O106" s="33" t="str">
        <f t="shared" si="21"/>
        <v/>
      </c>
      <c r="P106" s="33" t="str">
        <f t="shared" si="22"/>
        <v/>
      </c>
      <c r="Q106" s="33" t="str">
        <f t="shared" si="23"/>
        <v/>
      </c>
      <c r="R106" s="33" t="str">
        <f t="shared" ref="R106:R139" si="25">IF(AND(N105=1,O106=1),1,"")</f>
        <v/>
      </c>
      <c r="S106" s="9" t="str">
        <f t="shared" si="24"/>
        <v/>
      </c>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row>
    <row r="107" spans="1:90" s="9" customFormat="1" x14ac:dyDescent="0.25">
      <c r="A107" s="31" t="s">
        <v>387</v>
      </c>
      <c r="B107" s="31" t="s">
        <v>15</v>
      </c>
      <c r="C107" s="31" t="s">
        <v>14</v>
      </c>
      <c r="D107" s="31" t="s">
        <v>388</v>
      </c>
      <c r="E107" s="31" t="s">
        <v>389</v>
      </c>
      <c r="F107" s="31"/>
      <c r="G107" s="31"/>
      <c r="H107" s="31"/>
      <c r="I107" s="31"/>
      <c r="J107" s="32" t="s">
        <v>406</v>
      </c>
      <c r="K107" s="31" t="s">
        <v>11</v>
      </c>
      <c r="L107" s="31" t="s">
        <v>12</v>
      </c>
      <c r="M107" s="31" t="s">
        <v>5</v>
      </c>
      <c r="N107" s="33" t="str">
        <f t="shared" si="20"/>
        <v/>
      </c>
      <c r="O107" s="33" t="str">
        <f t="shared" si="21"/>
        <v/>
      </c>
      <c r="P107" s="33" t="str">
        <f t="shared" si="22"/>
        <v/>
      </c>
      <c r="Q107" s="33" t="str">
        <f t="shared" si="23"/>
        <v/>
      </c>
      <c r="R107" s="33" t="str">
        <f t="shared" si="25"/>
        <v/>
      </c>
      <c r="S107" s="9" t="str">
        <f t="shared" si="24"/>
        <v/>
      </c>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row>
    <row r="108" spans="1:90" s="9" customFormat="1" x14ac:dyDescent="0.25">
      <c r="A108" s="31" t="s">
        <v>387</v>
      </c>
      <c r="B108" s="31" t="s">
        <v>15</v>
      </c>
      <c r="C108" s="31" t="s">
        <v>14</v>
      </c>
      <c r="D108" s="31" t="s">
        <v>388</v>
      </c>
      <c r="E108" s="31" t="s">
        <v>389</v>
      </c>
      <c r="F108" s="31"/>
      <c r="G108" s="31"/>
      <c r="H108" s="31"/>
      <c r="I108" s="31"/>
      <c r="J108" s="32" t="s">
        <v>407</v>
      </c>
      <c r="K108" s="31" t="s">
        <v>11</v>
      </c>
      <c r="L108" s="31" t="s">
        <v>12</v>
      </c>
      <c r="M108" s="31" t="s">
        <v>5</v>
      </c>
      <c r="N108" s="33" t="str">
        <f t="shared" si="20"/>
        <v/>
      </c>
      <c r="O108" s="33" t="str">
        <f t="shared" si="21"/>
        <v/>
      </c>
      <c r="P108" s="33" t="str">
        <f t="shared" si="22"/>
        <v/>
      </c>
      <c r="Q108" s="33" t="str">
        <f t="shared" si="23"/>
        <v/>
      </c>
      <c r="R108" s="33" t="str">
        <f t="shared" si="25"/>
        <v/>
      </c>
      <c r="S108" s="9" t="str">
        <f t="shared" si="24"/>
        <v/>
      </c>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row>
    <row r="109" spans="1:90" s="9" customFormat="1" x14ac:dyDescent="0.25">
      <c r="A109" s="28" t="s">
        <v>440</v>
      </c>
      <c r="B109" s="28"/>
      <c r="C109" s="33">
        <v>1141277</v>
      </c>
      <c r="D109" s="33" t="s">
        <v>435</v>
      </c>
      <c r="E109" s="33">
        <v>561040</v>
      </c>
      <c r="F109" s="33"/>
      <c r="G109" s="33"/>
      <c r="H109" s="33"/>
      <c r="I109" s="33"/>
      <c r="J109" s="27" t="s">
        <v>441</v>
      </c>
      <c r="K109" s="28" t="s">
        <v>442</v>
      </c>
      <c r="L109" s="36" t="s">
        <v>443</v>
      </c>
      <c r="M109" s="27" t="s">
        <v>444</v>
      </c>
      <c r="N109" s="33" t="str">
        <f t="shared" ref="N109" si="26">IF(OR(B109="",B109=" ",B109="WPA"),"",1)</f>
        <v/>
      </c>
      <c r="O109" s="33">
        <f t="shared" ref="O109" si="27">IF(OR(C109="",C109=" ",C109="GPP"),"",1)</f>
        <v>1</v>
      </c>
      <c r="P109" s="33">
        <f t="shared" ref="P109" si="28">IF(OR(E109="",E109=" ",E109="Obit"),"",1)</f>
        <v>1</v>
      </c>
      <c r="Q109" s="33">
        <f t="shared" ref="Q109" si="29">IF(SUM(N109:P109)&gt;0,1,"")</f>
        <v>1</v>
      </c>
      <c r="R109" s="33" t="str">
        <f>IF(AND(N107=1,O109=1),1,"")</f>
        <v/>
      </c>
      <c r="S109" s="9" t="str">
        <f t="shared" ref="S109" si="30">IF(O109=Q109,"","XXX")</f>
        <v/>
      </c>
    </row>
    <row r="110" spans="1:90" s="9" customFormat="1" x14ac:dyDescent="0.25">
      <c r="A110" s="28">
        <v>1674</v>
      </c>
      <c r="B110" s="28"/>
      <c r="C110" s="33">
        <v>576746</v>
      </c>
      <c r="D110" s="33"/>
      <c r="E110" s="33"/>
      <c r="F110" s="33"/>
      <c r="G110" s="33"/>
      <c r="H110" s="33"/>
      <c r="I110" s="33"/>
      <c r="J110" s="27" t="s">
        <v>209</v>
      </c>
      <c r="K110" s="28" t="s">
        <v>210</v>
      </c>
      <c r="L110" s="28" t="s">
        <v>210</v>
      </c>
      <c r="M110" s="27" t="s">
        <v>211</v>
      </c>
      <c r="N110" s="33" t="str">
        <f t="shared" si="20"/>
        <v/>
      </c>
      <c r="O110" s="33">
        <f t="shared" si="21"/>
        <v>1</v>
      </c>
      <c r="P110" s="33" t="str">
        <f t="shared" si="22"/>
        <v/>
      </c>
      <c r="Q110" s="33">
        <f t="shared" si="23"/>
        <v>1</v>
      </c>
      <c r="R110" s="33" t="str">
        <f>IF(AND(N108=1,O110=1),1,"")</f>
        <v/>
      </c>
      <c r="S110" s="9" t="str">
        <f t="shared" si="24"/>
        <v/>
      </c>
    </row>
    <row r="111" spans="1:90" s="9" customFormat="1" x14ac:dyDescent="0.25">
      <c r="A111" s="31" t="s">
        <v>387</v>
      </c>
      <c r="B111" s="31" t="s">
        <v>15</v>
      </c>
      <c r="C111" s="31" t="s">
        <v>14</v>
      </c>
      <c r="D111" s="31" t="s">
        <v>388</v>
      </c>
      <c r="E111" s="31" t="s">
        <v>389</v>
      </c>
      <c r="F111" s="31"/>
      <c r="G111" s="31"/>
      <c r="H111" s="31"/>
      <c r="I111" s="31"/>
      <c r="J111" s="32" t="s">
        <v>408</v>
      </c>
      <c r="K111" s="31" t="s">
        <v>11</v>
      </c>
      <c r="L111" s="31" t="s">
        <v>12</v>
      </c>
      <c r="M111" s="31" t="s">
        <v>5</v>
      </c>
      <c r="N111" s="33" t="str">
        <f t="shared" si="20"/>
        <v/>
      </c>
      <c r="O111" s="33" t="str">
        <f t="shared" si="21"/>
        <v/>
      </c>
      <c r="P111" s="33" t="str">
        <f t="shared" si="22"/>
        <v/>
      </c>
      <c r="Q111" s="33" t="str">
        <f t="shared" si="23"/>
        <v/>
      </c>
      <c r="R111" s="33" t="str">
        <f t="shared" si="25"/>
        <v/>
      </c>
      <c r="S111" s="9" t="str">
        <f t="shared" si="24"/>
        <v/>
      </c>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row>
    <row r="112" spans="1:90" s="9" customFormat="1" x14ac:dyDescent="0.25">
      <c r="A112" s="28">
        <v>1705</v>
      </c>
      <c r="B112" s="28">
        <v>214486</v>
      </c>
      <c r="C112" s="33">
        <v>576955</v>
      </c>
      <c r="D112" s="33"/>
      <c r="E112" s="33"/>
      <c r="F112" s="33"/>
      <c r="G112" s="33"/>
      <c r="H112" s="33"/>
      <c r="I112" s="33"/>
      <c r="J112" s="27" t="s">
        <v>321</v>
      </c>
      <c r="K112" s="28">
        <v>1841</v>
      </c>
      <c r="L112" s="36" t="s">
        <v>322</v>
      </c>
      <c r="M112" s="27" t="s">
        <v>24</v>
      </c>
      <c r="N112" s="33">
        <f t="shared" si="20"/>
        <v>1</v>
      </c>
      <c r="O112" s="33">
        <f t="shared" si="21"/>
        <v>1</v>
      </c>
      <c r="P112" s="33" t="str">
        <f t="shared" si="22"/>
        <v/>
      </c>
      <c r="Q112" s="33">
        <f t="shared" si="23"/>
        <v>1</v>
      </c>
      <c r="R112" s="33" t="str">
        <f t="shared" si="25"/>
        <v/>
      </c>
      <c r="S112" s="9" t="str">
        <f t="shared" si="24"/>
        <v/>
      </c>
    </row>
    <row r="113" spans="1:90" s="9" customFormat="1" x14ac:dyDescent="0.25">
      <c r="A113" s="28">
        <v>1700</v>
      </c>
      <c r="B113" s="28"/>
      <c r="C113" s="33">
        <v>576946</v>
      </c>
      <c r="D113" s="33"/>
      <c r="E113" s="33"/>
      <c r="F113" s="33"/>
      <c r="G113" s="33"/>
      <c r="H113" s="33"/>
      <c r="I113" s="33"/>
      <c r="J113" s="27" t="s">
        <v>303</v>
      </c>
      <c r="K113" s="28" t="s">
        <v>304</v>
      </c>
      <c r="L113" s="28" t="s">
        <v>305</v>
      </c>
      <c r="M113" s="27" t="s">
        <v>24</v>
      </c>
      <c r="N113" s="33" t="str">
        <f t="shared" si="20"/>
        <v/>
      </c>
      <c r="O113" s="33">
        <f t="shared" si="21"/>
        <v>1</v>
      </c>
      <c r="P113" s="33" t="str">
        <f t="shared" si="22"/>
        <v/>
      </c>
      <c r="Q113" s="33">
        <f t="shared" si="23"/>
        <v>1</v>
      </c>
      <c r="R113" s="33">
        <f t="shared" si="25"/>
        <v>1</v>
      </c>
      <c r="S113" s="9" t="str">
        <f t="shared" si="24"/>
        <v/>
      </c>
    </row>
    <row r="114" spans="1:90" s="9" customFormat="1" x14ac:dyDescent="0.25">
      <c r="A114" s="28">
        <v>1705</v>
      </c>
      <c r="B114" s="28">
        <v>214487</v>
      </c>
      <c r="C114" s="33">
        <v>576954</v>
      </c>
      <c r="D114" s="33"/>
      <c r="E114" s="33"/>
      <c r="F114" s="33"/>
      <c r="G114" s="33"/>
      <c r="H114" s="33"/>
      <c r="I114" s="33"/>
      <c r="J114" s="27" t="s">
        <v>319</v>
      </c>
      <c r="K114" s="28">
        <v>1839</v>
      </c>
      <c r="L114" s="28" t="s">
        <v>320</v>
      </c>
      <c r="M114" s="27" t="s">
        <v>24</v>
      </c>
      <c r="N114" s="33">
        <f t="shared" si="20"/>
        <v>1</v>
      </c>
      <c r="O114" s="33">
        <f t="shared" si="21"/>
        <v>1</v>
      </c>
      <c r="P114" s="33" t="str">
        <f t="shared" si="22"/>
        <v/>
      </c>
      <c r="Q114" s="33">
        <f t="shared" si="23"/>
        <v>1</v>
      </c>
      <c r="R114" s="33" t="str">
        <f t="shared" si="25"/>
        <v/>
      </c>
      <c r="S114" s="9" t="str">
        <f t="shared" si="24"/>
        <v/>
      </c>
    </row>
    <row r="115" spans="1:90" s="9" customFormat="1" x14ac:dyDescent="0.25">
      <c r="A115" s="28">
        <v>1669</v>
      </c>
      <c r="B115" s="28"/>
      <c r="C115" s="33">
        <v>576723</v>
      </c>
      <c r="D115" s="33"/>
      <c r="E115" s="33"/>
      <c r="F115" s="33"/>
      <c r="G115" s="33"/>
      <c r="H115" s="33"/>
      <c r="I115" s="33"/>
      <c r="J115" s="27" t="s">
        <v>189</v>
      </c>
      <c r="K115" s="28" t="s">
        <v>190</v>
      </c>
      <c r="L115" s="36" t="s">
        <v>191</v>
      </c>
      <c r="M115" s="27" t="s">
        <v>24</v>
      </c>
      <c r="N115" s="33" t="str">
        <f t="shared" si="20"/>
        <v/>
      </c>
      <c r="O115" s="33">
        <f t="shared" si="21"/>
        <v>1</v>
      </c>
      <c r="P115" s="33" t="str">
        <f t="shared" si="22"/>
        <v/>
      </c>
      <c r="Q115" s="33">
        <f t="shared" si="23"/>
        <v>1</v>
      </c>
      <c r="R115" s="33">
        <f t="shared" si="25"/>
        <v>1</v>
      </c>
      <c r="S115" s="9" t="str">
        <f t="shared" si="24"/>
        <v/>
      </c>
    </row>
    <row r="116" spans="1:90" s="9" customFormat="1" x14ac:dyDescent="0.25">
      <c r="A116" s="28" t="s">
        <v>430</v>
      </c>
      <c r="B116" s="28"/>
      <c r="C116" s="33">
        <v>576703</v>
      </c>
      <c r="D116" s="33"/>
      <c r="E116" s="33"/>
      <c r="F116" s="33"/>
      <c r="G116" s="33"/>
      <c r="H116" s="33"/>
      <c r="I116" s="33"/>
      <c r="J116" s="27" t="s">
        <v>177</v>
      </c>
      <c r="K116" s="28">
        <v>1980</v>
      </c>
      <c r="L116" s="28">
        <v>2010</v>
      </c>
      <c r="M116" s="27" t="s">
        <v>24</v>
      </c>
      <c r="N116" s="33" t="str">
        <f t="shared" si="20"/>
        <v/>
      </c>
      <c r="O116" s="33">
        <f t="shared" si="21"/>
        <v>1</v>
      </c>
      <c r="P116" s="33" t="str">
        <f t="shared" si="22"/>
        <v/>
      </c>
      <c r="Q116" s="33">
        <f t="shared" si="23"/>
        <v>1</v>
      </c>
      <c r="R116" s="33" t="str">
        <f t="shared" si="25"/>
        <v/>
      </c>
      <c r="S116" s="9" t="str">
        <f t="shared" si="24"/>
        <v/>
      </c>
    </row>
    <row r="117" spans="1:90" s="9" customFormat="1" x14ac:dyDescent="0.25">
      <c r="A117" s="31" t="s">
        <v>387</v>
      </c>
      <c r="B117" s="31" t="s">
        <v>15</v>
      </c>
      <c r="C117" s="31" t="s">
        <v>14</v>
      </c>
      <c r="D117" s="31" t="s">
        <v>388</v>
      </c>
      <c r="E117" s="31" t="s">
        <v>389</v>
      </c>
      <c r="F117" s="31"/>
      <c r="G117" s="31"/>
      <c r="H117" s="31"/>
      <c r="I117" s="31"/>
      <c r="J117" s="32" t="s">
        <v>409</v>
      </c>
      <c r="K117" s="31" t="s">
        <v>11</v>
      </c>
      <c r="L117" s="31" t="s">
        <v>12</v>
      </c>
      <c r="M117" s="31" t="s">
        <v>5</v>
      </c>
      <c r="N117" s="33" t="str">
        <f t="shared" si="20"/>
        <v/>
      </c>
      <c r="O117" s="33" t="str">
        <f t="shared" si="21"/>
        <v/>
      </c>
      <c r="P117" s="33" t="str">
        <f t="shared" si="22"/>
        <v/>
      </c>
      <c r="Q117" s="33" t="str">
        <f t="shared" si="23"/>
        <v/>
      </c>
      <c r="R117" s="33" t="str">
        <f t="shared" si="25"/>
        <v/>
      </c>
      <c r="S117" s="9" t="str">
        <f t="shared" si="24"/>
        <v/>
      </c>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row>
    <row r="118" spans="1:90" s="9" customFormat="1" x14ac:dyDescent="0.25">
      <c r="A118" s="28"/>
      <c r="B118" s="37"/>
      <c r="C118" s="33">
        <v>1154907</v>
      </c>
      <c r="D118" s="33"/>
      <c r="E118" s="33"/>
      <c r="F118" s="33"/>
      <c r="G118" s="33"/>
      <c r="H118" s="33"/>
      <c r="I118" s="33"/>
      <c r="J118" s="27" t="s">
        <v>448</v>
      </c>
      <c r="K118" s="28" t="s">
        <v>449</v>
      </c>
      <c r="L118" s="36" t="s">
        <v>450</v>
      </c>
      <c r="M118" s="27" t="s">
        <v>451</v>
      </c>
      <c r="N118" s="33" t="str">
        <f t="shared" ref="N118" si="31">IF(OR(B118="",B118=" ",B118="WPA"),"",1)</f>
        <v/>
      </c>
      <c r="O118" s="33">
        <f t="shared" ref="O118" si="32">IF(OR(C118="",C118=" ",C118="GPP"),"",1)</f>
        <v>1</v>
      </c>
      <c r="P118" s="33" t="str">
        <f t="shared" ref="P118" si="33">IF(OR(E118="",E118=" ",E118="Obit"),"",1)</f>
        <v/>
      </c>
      <c r="Q118" s="33">
        <f t="shared" ref="Q118" si="34">IF(SUM(N118:P118)&gt;0,1,"")</f>
        <v>1</v>
      </c>
      <c r="R118" s="33" t="str">
        <f>IF(AND(N116=1,O118=1),1,"")</f>
        <v/>
      </c>
      <c r="S118" s="9" t="str">
        <f t="shared" ref="S118" si="35">IF(O118=Q118,"","XXX")</f>
        <v/>
      </c>
    </row>
    <row r="119" spans="1:90" s="9" customFormat="1" x14ac:dyDescent="0.25">
      <c r="A119" s="28">
        <v>1695</v>
      </c>
      <c r="B119" s="37">
        <v>215383</v>
      </c>
      <c r="C119" s="33">
        <v>576855</v>
      </c>
      <c r="D119" s="33"/>
      <c r="E119" s="33"/>
      <c r="F119" s="33"/>
      <c r="G119" s="33"/>
      <c r="H119" s="33"/>
      <c r="I119" s="33"/>
      <c r="J119" s="27" t="s">
        <v>291</v>
      </c>
      <c r="K119" s="28" t="s">
        <v>386</v>
      </c>
      <c r="L119" s="36" t="s">
        <v>292</v>
      </c>
      <c r="M119" s="27" t="s">
        <v>293</v>
      </c>
      <c r="N119" s="33">
        <f t="shared" si="20"/>
        <v>1</v>
      </c>
      <c r="O119" s="33">
        <f t="shared" si="21"/>
        <v>1</v>
      </c>
      <c r="P119" s="33" t="str">
        <f t="shared" si="22"/>
        <v/>
      </c>
      <c r="Q119" s="33">
        <f t="shared" si="23"/>
        <v>1</v>
      </c>
      <c r="R119" s="33" t="str">
        <f>IF(AND(N117=1,O119=1),1,"")</f>
        <v/>
      </c>
      <c r="S119" s="9" t="str">
        <f t="shared" si="24"/>
        <v/>
      </c>
    </row>
    <row r="120" spans="1:90" s="9" customFormat="1" x14ac:dyDescent="0.25">
      <c r="A120" s="28">
        <v>1723</v>
      </c>
      <c r="B120" s="28"/>
      <c r="C120" s="33">
        <v>576977</v>
      </c>
      <c r="D120" s="33"/>
      <c r="E120" s="33"/>
      <c r="F120" s="33"/>
      <c r="G120" s="33"/>
      <c r="H120" s="33"/>
      <c r="I120" s="33"/>
      <c r="J120" s="27" t="s">
        <v>359</v>
      </c>
      <c r="K120" s="28">
        <v>1908</v>
      </c>
      <c r="L120" s="28">
        <v>1982</v>
      </c>
      <c r="M120" s="27" t="s">
        <v>360</v>
      </c>
      <c r="N120" s="33" t="str">
        <f t="shared" si="20"/>
        <v/>
      </c>
      <c r="O120" s="33">
        <f t="shared" si="21"/>
        <v>1</v>
      </c>
      <c r="P120" s="33" t="str">
        <f t="shared" si="22"/>
        <v/>
      </c>
      <c r="Q120" s="33">
        <f t="shared" si="23"/>
        <v>1</v>
      </c>
      <c r="R120" s="33">
        <f t="shared" si="25"/>
        <v>1</v>
      </c>
      <c r="S120" s="9" t="str">
        <f t="shared" si="24"/>
        <v/>
      </c>
    </row>
    <row r="121" spans="1:90" s="9" customFormat="1" x14ac:dyDescent="0.25">
      <c r="A121" s="28">
        <v>1724</v>
      </c>
      <c r="B121" s="28"/>
      <c r="C121" s="33">
        <v>576979</v>
      </c>
      <c r="D121" s="33"/>
      <c r="E121" s="33"/>
      <c r="F121" s="33"/>
      <c r="G121" s="33"/>
      <c r="H121" s="33"/>
      <c r="I121" s="33"/>
      <c r="J121" s="27" t="s">
        <v>363</v>
      </c>
      <c r="K121" s="28">
        <v>1867</v>
      </c>
      <c r="L121" s="28">
        <v>1949</v>
      </c>
      <c r="M121" s="27" t="s">
        <v>364</v>
      </c>
      <c r="N121" s="33" t="str">
        <f t="shared" si="20"/>
        <v/>
      </c>
      <c r="O121" s="33">
        <f t="shared" si="21"/>
        <v>1</v>
      </c>
      <c r="P121" s="33" t="str">
        <f t="shared" si="22"/>
        <v/>
      </c>
      <c r="Q121" s="33">
        <f t="shared" si="23"/>
        <v>1</v>
      </c>
      <c r="R121" s="33" t="str">
        <f t="shared" si="25"/>
        <v/>
      </c>
      <c r="S121" s="9" t="str">
        <f t="shared" si="24"/>
        <v/>
      </c>
    </row>
    <row r="122" spans="1:90" s="9" customFormat="1" x14ac:dyDescent="0.25">
      <c r="A122" s="28">
        <v>1708</v>
      </c>
      <c r="B122" s="37">
        <v>215384</v>
      </c>
      <c r="C122" s="33">
        <v>576957</v>
      </c>
      <c r="D122" s="33"/>
      <c r="E122" s="33"/>
      <c r="F122" s="33"/>
      <c r="G122" s="33"/>
      <c r="H122" s="33"/>
      <c r="I122" s="33"/>
      <c r="J122" s="27" t="s">
        <v>326</v>
      </c>
      <c r="K122" s="28">
        <v>1843</v>
      </c>
      <c r="L122" s="28">
        <v>1936</v>
      </c>
      <c r="M122" s="27" t="s">
        <v>327</v>
      </c>
      <c r="N122" s="33">
        <f t="shared" si="20"/>
        <v>1</v>
      </c>
      <c r="O122" s="33">
        <f t="shared" si="21"/>
        <v>1</v>
      </c>
      <c r="P122" s="33" t="str">
        <f t="shared" si="22"/>
        <v/>
      </c>
      <c r="Q122" s="33">
        <f t="shared" si="23"/>
        <v>1</v>
      </c>
      <c r="R122" s="33" t="str">
        <f t="shared" si="25"/>
        <v/>
      </c>
      <c r="S122" s="9" t="str">
        <f t="shared" si="24"/>
        <v/>
      </c>
    </row>
    <row r="123" spans="1:90" s="9" customFormat="1" x14ac:dyDescent="0.25">
      <c r="A123" s="28">
        <v>1724</v>
      </c>
      <c r="B123" s="28"/>
      <c r="C123" s="33">
        <v>576980</v>
      </c>
      <c r="D123" s="33"/>
      <c r="E123" s="33"/>
      <c r="F123" s="33"/>
      <c r="G123" s="33"/>
      <c r="H123" s="33"/>
      <c r="I123" s="33"/>
      <c r="J123" s="27" t="s">
        <v>365</v>
      </c>
      <c r="K123" s="28">
        <v>1877</v>
      </c>
      <c r="L123" s="28">
        <v>1976</v>
      </c>
      <c r="M123" s="27" t="s">
        <v>366</v>
      </c>
      <c r="N123" s="33" t="str">
        <f t="shared" si="20"/>
        <v/>
      </c>
      <c r="O123" s="33">
        <f t="shared" si="21"/>
        <v>1</v>
      </c>
      <c r="P123" s="33" t="str">
        <f t="shared" si="22"/>
        <v/>
      </c>
      <c r="Q123" s="33">
        <f t="shared" si="23"/>
        <v>1</v>
      </c>
      <c r="R123" s="33">
        <f t="shared" si="25"/>
        <v>1</v>
      </c>
      <c r="S123" s="9" t="str">
        <f t="shared" si="24"/>
        <v/>
      </c>
    </row>
    <row r="124" spans="1:90" s="9" customFormat="1" x14ac:dyDescent="0.25">
      <c r="A124" s="28">
        <v>1694</v>
      </c>
      <c r="B124" s="28"/>
      <c r="C124" s="33">
        <v>576854</v>
      </c>
      <c r="D124" s="33"/>
      <c r="E124" s="33"/>
      <c r="F124" s="33"/>
      <c r="G124" s="33"/>
      <c r="H124" s="33"/>
      <c r="I124" s="33"/>
      <c r="J124" s="27" t="s">
        <v>289</v>
      </c>
      <c r="K124" s="28">
        <v>1880</v>
      </c>
      <c r="L124" s="28">
        <v>1934</v>
      </c>
      <c r="M124" s="27" t="s">
        <v>290</v>
      </c>
      <c r="N124" s="33" t="str">
        <f t="shared" si="20"/>
        <v/>
      </c>
      <c r="O124" s="33">
        <f t="shared" si="21"/>
        <v>1</v>
      </c>
      <c r="P124" s="33" t="str">
        <f t="shared" si="22"/>
        <v/>
      </c>
      <c r="Q124" s="33">
        <f t="shared" si="23"/>
        <v>1</v>
      </c>
      <c r="R124" s="33" t="str">
        <f t="shared" si="25"/>
        <v/>
      </c>
      <c r="S124" s="9" t="str">
        <f t="shared" si="24"/>
        <v/>
      </c>
    </row>
    <row r="125" spans="1:90" s="9" customFormat="1" x14ac:dyDescent="0.25">
      <c r="A125" s="28">
        <v>1708</v>
      </c>
      <c r="B125" s="37">
        <v>215385</v>
      </c>
      <c r="C125" s="33">
        <v>576958</v>
      </c>
      <c r="D125" s="33"/>
      <c r="E125" s="33"/>
      <c r="F125" s="33"/>
      <c r="G125" s="33"/>
      <c r="H125" s="33"/>
      <c r="I125" s="33"/>
      <c r="J125" s="27" t="s">
        <v>328</v>
      </c>
      <c r="K125" s="28">
        <v>1843</v>
      </c>
      <c r="L125" s="28">
        <v>1931</v>
      </c>
      <c r="M125" s="27" t="s">
        <v>329</v>
      </c>
      <c r="N125" s="33">
        <f t="shared" si="20"/>
        <v>1</v>
      </c>
      <c r="O125" s="33">
        <f t="shared" si="21"/>
        <v>1</v>
      </c>
      <c r="P125" s="33" t="str">
        <f t="shared" si="22"/>
        <v/>
      </c>
      <c r="Q125" s="33">
        <f t="shared" si="23"/>
        <v>1</v>
      </c>
      <c r="R125" s="33" t="str">
        <f t="shared" si="25"/>
        <v/>
      </c>
      <c r="S125" s="9" t="str">
        <f t="shared" si="24"/>
        <v/>
      </c>
    </row>
    <row r="126" spans="1:90" s="9" customFormat="1" x14ac:dyDescent="0.25">
      <c r="A126" s="28">
        <v>1723</v>
      </c>
      <c r="B126" s="28"/>
      <c r="C126" s="33">
        <v>576978</v>
      </c>
      <c r="D126" s="33"/>
      <c r="E126" s="33"/>
      <c r="F126" s="33"/>
      <c r="G126" s="33"/>
      <c r="H126" s="33"/>
      <c r="I126" s="33"/>
      <c r="J126" s="27" t="s">
        <v>361</v>
      </c>
      <c r="K126" s="28">
        <v>1910</v>
      </c>
      <c r="L126" s="28">
        <v>2005</v>
      </c>
      <c r="M126" s="27" t="s">
        <v>362</v>
      </c>
      <c r="N126" s="33" t="str">
        <f t="shared" si="20"/>
        <v/>
      </c>
      <c r="O126" s="33">
        <f t="shared" si="21"/>
        <v>1</v>
      </c>
      <c r="P126" s="33" t="str">
        <f t="shared" si="22"/>
        <v/>
      </c>
      <c r="Q126" s="33">
        <f t="shared" si="23"/>
        <v>1</v>
      </c>
      <c r="R126" s="33">
        <f t="shared" si="25"/>
        <v>1</v>
      </c>
      <c r="S126" s="9" t="str">
        <f t="shared" si="24"/>
        <v/>
      </c>
    </row>
    <row r="127" spans="1:90" s="9" customFormat="1" x14ac:dyDescent="0.25">
      <c r="A127" s="28">
        <v>1668</v>
      </c>
      <c r="B127" s="28"/>
      <c r="C127" s="33">
        <v>576720</v>
      </c>
      <c r="D127" s="33"/>
      <c r="E127" s="33"/>
      <c r="F127" s="33"/>
      <c r="G127" s="33"/>
      <c r="H127" s="33"/>
      <c r="I127" s="33"/>
      <c r="J127" s="27" t="s">
        <v>188</v>
      </c>
      <c r="K127" s="28">
        <v>1892</v>
      </c>
      <c r="L127" s="28">
        <v>1983</v>
      </c>
      <c r="M127" s="27" t="s">
        <v>24</v>
      </c>
      <c r="N127" s="33" t="str">
        <f t="shared" si="20"/>
        <v/>
      </c>
      <c r="O127" s="33">
        <f t="shared" si="21"/>
        <v>1</v>
      </c>
      <c r="P127" s="33" t="str">
        <f t="shared" si="22"/>
        <v/>
      </c>
      <c r="Q127" s="33">
        <f t="shared" si="23"/>
        <v>1</v>
      </c>
      <c r="R127" s="33" t="str">
        <f t="shared" si="25"/>
        <v/>
      </c>
      <c r="S127" s="9" t="str">
        <f t="shared" si="24"/>
        <v/>
      </c>
    </row>
    <row r="128" spans="1:90" s="9" customFormat="1" x14ac:dyDescent="0.25">
      <c r="A128" s="28">
        <v>1688</v>
      </c>
      <c r="B128" s="28"/>
      <c r="C128" s="33">
        <v>576830</v>
      </c>
      <c r="D128" s="33"/>
      <c r="E128" s="33"/>
      <c r="F128" s="33"/>
      <c r="G128" s="33"/>
      <c r="H128" s="33"/>
      <c r="I128" s="33"/>
      <c r="J128" s="27" t="s">
        <v>271</v>
      </c>
      <c r="K128" s="28" t="s">
        <v>272</v>
      </c>
      <c r="L128" s="28" t="s">
        <v>273</v>
      </c>
      <c r="M128" s="27" t="s">
        <v>24</v>
      </c>
      <c r="N128" s="33" t="str">
        <f t="shared" si="20"/>
        <v/>
      </c>
      <c r="O128" s="33">
        <f t="shared" si="21"/>
        <v>1</v>
      </c>
      <c r="P128" s="33" t="str">
        <f t="shared" si="22"/>
        <v/>
      </c>
      <c r="Q128" s="33">
        <f t="shared" si="23"/>
        <v>1</v>
      </c>
      <c r="R128" s="33" t="str">
        <f t="shared" si="25"/>
        <v/>
      </c>
      <c r="S128" s="9" t="str">
        <f t="shared" si="24"/>
        <v/>
      </c>
    </row>
    <row r="129" spans="1:90" s="9" customFormat="1" x14ac:dyDescent="0.25">
      <c r="A129" s="28">
        <v>1649</v>
      </c>
      <c r="B129" s="28"/>
      <c r="C129" s="33">
        <v>576672</v>
      </c>
      <c r="D129" s="33"/>
      <c r="E129" s="33"/>
      <c r="F129" s="33"/>
      <c r="G129" s="33"/>
      <c r="H129" s="33"/>
      <c r="I129" s="33"/>
      <c r="J129" s="27" t="s">
        <v>129</v>
      </c>
      <c r="K129" s="28">
        <v>1891</v>
      </c>
      <c r="L129" s="28">
        <v>1974</v>
      </c>
      <c r="M129" s="27" t="s">
        <v>24</v>
      </c>
      <c r="N129" s="33" t="str">
        <f t="shared" si="20"/>
        <v/>
      </c>
      <c r="O129" s="33">
        <f t="shared" si="21"/>
        <v>1</v>
      </c>
      <c r="P129" s="33" t="str">
        <f t="shared" si="22"/>
        <v/>
      </c>
      <c r="Q129" s="33">
        <f t="shared" si="23"/>
        <v>1</v>
      </c>
      <c r="R129" s="33" t="str">
        <f t="shared" si="25"/>
        <v/>
      </c>
      <c r="S129" s="9" t="str">
        <f t="shared" si="24"/>
        <v/>
      </c>
    </row>
    <row r="130" spans="1:90" s="9" customFormat="1" x14ac:dyDescent="0.25">
      <c r="A130" s="28">
        <v>1649</v>
      </c>
      <c r="B130" s="28"/>
      <c r="C130" s="33">
        <v>576673</v>
      </c>
      <c r="D130" s="33"/>
      <c r="E130" s="33"/>
      <c r="F130" s="33"/>
      <c r="G130" s="33"/>
      <c r="H130" s="33"/>
      <c r="I130" s="33"/>
      <c r="J130" s="27" t="s">
        <v>130</v>
      </c>
      <c r="K130" s="28">
        <v>1899</v>
      </c>
      <c r="L130" s="28">
        <v>1961</v>
      </c>
      <c r="M130" s="27" t="s">
        <v>24</v>
      </c>
      <c r="N130" s="33" t="str">
        <f t="shared" si="20"/>
        <v/>
      </c>
      <c r="O130" s="33">
        <f t="shared" si="21"/>
        <v>1</v>
      </c>
      <c r="P130" s="33" t="str">
        <f t="shared" si="22"/>
        <v/>
      </c>
      <c r="Q130" s="33">
        <f t="shared" si="23"/>
        <v>1</v>
      </c>
      <c r="R130" s="33" t="str">
        <f t="shared" si="25"/>
        <v/>
      </c>
      <c r="S130" s="9" t="str">
        <f t="shared" si="24"/>
        <v/>
      </c>
    </row>
    <row r="131" spans="1:90" s="9" customFormat="1" x14ac:dyDescent="0.25">
      <c r="A131" s="28">
        <v>1668</v>
      </c>
      <c r="B131" s="28"/>
      <c r="C131" s="33">
        <v>576719</v>
      </c>
      <c r="D131" s="33"/>
      <c r="E131" s="33"/>
      <c r="F131" s="33"/>
      <c r="G131" s="33"/>
      <c r="H131" s="33"/>
      <c r="I131" s="33"/>
      <c r="J131" s="27" t="s">
        <v>187</v>
      </c>
      <c r="K131" s="28">
        <v>1882</v>
      </c>
      <c r="L131" s="28">
        <v>1948</v>
      </c>
      <c r="M131" s="27" t="s">
        <v>24</v>
      </c>
      <c r="N131" s="33" t="str">
        <f t="shared" si="20"/>
        <v/>
      </c>
      <c r="O131" s="33">
        <f t="shared" si="21"/>
        <v>1</v>
      </c>
      <c r="P131" s="33" t="str">
        <f t="shared" si="22"/>
        <v/>
      </c>
      <c r="Q131" s="33">
        <f t="shared" si="23"/>
        <v>1</v>
      </c>
      <c r="R131" s="33" t="str">
        <f t="shared" si="25"/>
        <v/>
      </c>
      <c r="S131" s="9" t="str">
        <f t="shared" si="24"/>
        <v/>
      </c>
    </row>
    <row r="132" spans="1:90" s="9" customFormat="1" x14ac:dyDescent="0.25">
      <c r="A132" s="28">
        <v>1670</v>
      </c>
      <c r="B132" s="28"/>
      <c r="C132" s="33">
        <v>576726</v>
      </c>
      <c r="D132" s="33"/>
      <c r="E132" s="33"/>
      <c r="F132" s="33"/>
      <c r="G132" s="33"/>
      <c r="H132" s="33"/>
      <c r="I132" s="33"/>
      <c r="J132" s="27" t="s">
        <v>192</v>
      </c>
      <c r="K132" s="28" t="s">
        <v>193</v>
      </c>
      <c r="L132" s="28" t="s">
        <v>194</v>
      </c>
      <c r="M132" s="27" t="s">
        <v>24</v>
      </c>
      <c r="N132" s="33" t="str">
        <f t="shared" si="20"/>
        <v/>
      </c>
      <c r="O132" s="33">
        <f t="shared" si="21"/>
        <v>1</v>
      </c>
      <c r="P132" s="33" t="str">
        <f t="shared" si="22"/>
        <v/>
      </c>
      <c r="Q132" s="33">
        <f t="shared" si="23"/>
        <v>1</v>
      </c>
      <c r="R132" s="33" t="str">
        <f t="shared" si="25"/>
        <v/>
      </c>
      <c r="S132" s="9" t="str">
        <f t="shared" si="24"/>
        <v/>
      </c>
    </row>
    <row r="133" spans="1:90" s="9" customFormat="1" x14ac:dyDescent="0.25">
      <c r="A133" s="28">
        <v>1690</v>
      </c>
      <c r="B133" s="37">
        <v>215441</v>
      </c>
      <c r="C133" s="33">
        <v>576837</v>
      </c>
      <c r="D133" s="33"/>
      <c r="E133" s="33"/>
      <c r="F133" s="33"/>
      <c r="G133" s="33"/>
      <c r="H133" s="33"/>
      <c r="I133" s="33"/>
      <c r="J133" s="27" t="s">
        <v>278</v>
      </c>
      <c r="K133" s="28">
        <v>1884</v>
      </c>
      <c r="L133" s="28">
        <v>1929</v>
      </c>
      <c r="M133" s="27" t="s">
        <v>279</v>
      </c>
      <c r="N133" s="33">
        <f t="shared" si="20"/>
        <v>1</v>
      </c>
      <c r="O133" s="33">
        <f t="shared" si="21"/>
        <v>1</v>
      </c>
      <c r="P133" s="33" t="str">
        <f t="shared" si="22"/>
        <v/>
      </c>
      <c r="Q133" s="33">
        <f t="shared" si="23"/>
        <v>1</v>
      </c>
      <c r="R133" s="33" t="str">
        <f t="shared" si="25"/>
        <v/>
      </c>
      <c r="S133" s="9" t="str">
        <f t="shared" si="24"/>
        <v/>
      </c>
    </row>
    <row r="134" spans="1:90" s="9" customFormat="1" x14ac:dyDescent="0.25">
      <c r="A134" s="28">
        <v>1688</v>
      </c>
      <c r="B134" s="28"/>
      <c r="C134" s="33">
        <v>576829</v>
      </c>
      <c r="D134" s="33"/>
      <c r="E134" s="33"/>
      <c r="F134" s="33"/>
      <c r="G134" s="33"/>
      <c r="H134" s="33"/>
      <c r="I134" s="33"/>
      <c r="J134" s="27" t="s">
        <v>268</v>
      </c>
      <c r="K134" s="28" t="s">
        <v>269</v>
      </c>
      <c r="L134" s="28" t="s">
        <v>270</v>
      </c>
      <c r="M134" s="27" t="s">
        <v>24</v>
      </c>
      <c r="N134" s="33" t="str">
        <f t="shared" ref="N134:N167" si="36">IF(OR(B134="",B134=" ",B134="WPA"),"",1)</f>
        <v/>
      </c>
      <c r="O134" s="33">
        <f t="shared" ref="O134:O167" si="37">IF(OR(C134="",C134=" ",C134="GPP"),"",1)</f>
        <v>1</v>
      </c>
      <c r="P134" s="33" t="str">
        <f t="shared" ref="P134:P167" si="38">IF(OR(E134="",E134=" ",E134="Obit"),"",1)</f>
        <v/>
      </c>
      <c r="Q134" s="33">
        <f t="shared" ref="Q134:Q165" si="39">IF(SUM(N134:P134)&gt;0,1,"")</f>
        <v>1</v>
      </c>
      <c r="R134" s="33">
        <f t="shared" si="25"/>
        <v>1</v>
      </c>
      <c r="S134" s="9" t="str">
        <f t="shared" si="24"/>
        <v/>
      </c>
    </row>
    <row r="135" spans="1:90" s="9" customFormat="1" x14ac:dyDescent="0.25">
      <c r="A135" s="28">
        <v>1712</v>
      </c>
      <c r="B135" s="28"/>
      <c r="C135" s="33">
        <v>576966</v>
      </c>
      <c r="D135" s="33"/>
      <c r="E135" s="33"/>
      <c r="F135" s="33"/>
      <c r="G135" s="33"/>
      <c r="H135" s="33"/>
      <c r="I135" s="33"/>
      <c r="J135" s="27" t="s">
        <v>339</v>
      </c>
      <c r="K135" s="28" t="s">
        <v>340</v>
      </c>
      <c r="L135" s="28" t="s">
        <v>341</v>
      </c>
      <c r="M135" s="27" t="s">
        <v>342</v>
      </c>
      <c r="N135" s="33" t="str">
        <f t="shared" si="36"/>
        <v/>
      </c>
      <c r="O135" s="33">
        <f t="shared" si="37"/>
        <v>1</v>
      </c>
      <c r="P135" s="33" t="str">
        <f t="shared" si="38"/>
        <v/>
      </c>
      <c r="Q135" s="33">
        <f t="shared" si="39"/>
        <v>1</v>
      </c>
      <c r="R135" s="33" t="str">
        <f t="shared" si="25"/>
        <v/>
      </c>
      <c r="S135" s="9" t="str">
        <f t="shared" ref="S135:S167" si="40">IF(O135=Q135,"","XXX")</f>
        <v/>
      </c>
    </row>
    <row r="136" spans="1:90" s="9" customFormat="1" x14ac:dyDescent="0.25">
      <c r="A136" s="28">
        <v>1710</v>
      </c>
      <c r="B136" s="28"/>
      <c r="C136" s="33">
        <v>576960</v>
      </c>
      <c r="D136" s="33"/>
      <c r="E136" s="33"/>
      <c r="F136" s="33"/>
      <c r="G136" s="33"/>
      <c r="H136" s="33"/>
      <c r="I136" s="33"/>
      <c r="J136" s="27" t="s">
        <v>330</v>
      </c>
      <c r="K136" s="28">
        <v>1904</v>
      </c>
      <c r="L136" s="28">
        <v>1940</v>
      </c>
      <c r="M136" s="27" t="s">
        <v>24</v>
      </c>
      <c r="N136" s="33" t="str">
        <f t="shared" si="36"/>
        <v/>
      </c>
      <c r="O136" s="33">
        <f t="shared" si="37"/>
        <v>1</v>
      </c>
      <c r="P136" s="33" t="str">
        <f t="shared" si="38"/>
        <v/>
      </c>
      <c r="Q136" s="33">
        <f t="shared" si="39"/>
        <v>1</v>
      </c>
      <c r="R136" s="33" t="str">
        <f t="shared" si="25"/>
        <v/>
      </c>
      <c r="S136" s="9" t="str">
        <f t="shared" si="40"/>
        <v/>
      </c>
    </row>
    <row r="137" spans="1:90" s="9" customFormat="1" x14ac:dyDescent="0.25">
      <c r="A137" s="28">
        <v>1690</v>
      </c>
      <c r="B137" s="28"/>
      <c r="C137" s="33">
        <v>576836</v>
      </c>
      <c r="D137" s="33"/>
      <c r="E137" s="33"/>
      <c r="F137" s="33"/>
      <c r="G137" s="33"/>
      <c r="H137" s="33"/>
      <c r="I137" s="33"/>
      <c r="J137" s="27" t="s">
        <v>276</v>
      </c>
      <c r="K137" s="28">
        <v>1875</v>
      </c>
      <c r="L137" s="28">
        <v>1943</v>
      </c>
      <c r="M137" s="27" t="s">
        <v>277</v>
      </c>
      <c r="N137" s="33" t="str">
        <f t="shared" si="36"/>
        <v/>
      </c>
      <c r="O137" s="33">
        <f t="shared" si="37"/>
        <v>1</v>
      </c>
      <c r="P137" s="33" t="str">
        <f t="shared" si="38"/>
        <v/>
      </c>
      <c r="Q137" s="33">
        <f t="shared" si="39"/>
        <v>1</v>
      </c>
      <c r="R137" s="33" t="str">
        <f t="shared" si="25"/>
        <v/>
      </c>
      <c r="S137" s="9" t="str">
        <f t="shared" si="40"/>
        <v/>
      </c>
    </row>
    <row r="138" spans="1:90" s="9" customFormat="1" x14ac:dyDescent="0.25">
      <c r="A138" s="28">
        <v>1670</v>
      </c>
      <c r="B138" s="28"/>
      <c r="C138" s="33">
        <v>576727</v>
      </c>
      <c r="D138" s="33"/>
      <c r="E138" s="33"/>
      <c r="F138" s="33"/>
      <c r="G138" s="33"/>
      <c r="H138" s="33"/>
      <c r="I138" s="33"/>
      <c r="J138" s="27" t="s">
        <v>195</v>
      </c>
      <c r="K138" s="28" t="s">
        <v>196</v>
      </c>
      <c r="L138" s="28" t="s">
        <v>197</v>
      </c>
      <c r="M138" s="27" t="s">
        <v>198</v>
      </c>
      <c r="N138" s="33" t="str">
        <f t="shared" si="36"/>
        <v/>
      </c>
      <c r="O138" s="33">
        <f t="shared" si="37"/>
        <v>1</v>
      </c>
      <c r="P138" s="33" t="str">
        <f t="shared" si="38"/>
        <v/>
      </c>
      <c r="Q138" s="33">
        <f t="shared" si="39"/>
        <v>1</v>
      </c>
      <c r="R138" s="33" t="str">
        <f t="shared" si="25"/>
        <v/>
      </c>
      <c r="S138" s="9" t="str">
        <f t="shared" si="40"/>
        <v/>
      </c>
    </row>
    <row r="139" spans="1:90" s="9" customFormat="1" x14ac:dyDescent="0.25">
      <c r="A139" s="31" t="s">
        <v>387</v>
      </c>
      <c r="B139" s="31" t="s">
        <v>15</v>
      </c>
      <c r="C139" s="31" t="s">
        <v>14</v>
      </c>
      <c r="D139" s="31" t="s">
        <v>388</v>
      </c>
      <c r="E139" s="31" t="s">
        <v>389</v>
      </c>
      <c r="F139" s="31"/>
      <c r="G139" s="31"/>
      <c r="H139" s="31"/>
      <c r="I139" s="31"/>
      <c r="J139" s="32" t="s">
        <v>410</v>
      </c>
      <c r="K139" s="31" t="s">
        <v>11</v>
      </c>
      <c r="L139" s="31" t="s">
        <v>12</v>
      </c>
      <c r="M139" s="31" t="s">
        <v>5</v>
      </c>
      <c r="N139" s="33" t="str">
        <f t="shared" si="36"/>
        <v/>
      </c>
      <c r="O139" s="33" t="str">
        <f t="shared" si="37"/>
        <v/>
      </c>
      <c r="P139" s="33" t="str">
        <f t="shared" si="38"/>
        <v/>
      </c>
      <c r="Q139" s="33" t="str">
        <f t="shared" si="39"/>
        <v/>
      </c>
      <c r="R139" s="33" t="str">
        <f t="shared" si="25"/>
        <v/>
      </c>
      <c r="S139" s="9" t="str">
        <f t="shared" si="40"/>
        <v/>
      </c>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row>
    <row r="140" spans="1:90" s="9" customFormat="1" x14ac:dyDescent="0.25">
      <c r="A140" s="31" t="s">
        <v>387</v>
      </c>
      <c r="B140" s="31" t="s">
        <v>15</v>
      </c>
      <c r="C140" s="31" t="s">
        <v>14</v>
      </c>
      <c r="D140" s="31" t="s">
        <v>388</v>
      </c>
      <c r="E140" s="31" t="s">
        <v>389</v>
      </c>
      <c r="F140" s="31"/>
      <c r="G140" s="31"/>
      <c r="H140" s="31"/>
      <c r="I140" s="31"/>
      <c r="J140" s="32" t="s">
        <v>411</v>
      </c>
      <c r="K140" s="31" t="s">
        <v>11</v>
      </c>
      <c r="L140" s="31" t="s">
        <v>12</v>
      </c>
      <c r="M140" s="31" t="s">
        <v>5</v>
      </c>
      <c r="N140" s="33" t="str">
        <f t="shared" si="36"/>
        <v/>
      </c>
      <c r="O140" s="33" t="str">
        <f t="shared" si="37"/>
        <v/>
      </c>
      <c r="P140" s="33" t="str">
        <f t="shared" si="38"/>
        <v/>
      </c>
      <c r="Q140" s="33" t="str">
        <f t="shared" si="39"/>
        <v/>
      </c>
      <c r="R140" s="33" t="str">
        <f t="shared" ref="R140:R167" si="41">IF(AND(N139=1,O140=1),1,"")</f>
        <v/>
      </c>
      <c r="S140" s="9" t="str">
        <f t="shared" si="40"/>
        <v/>
      </c>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row>
    <row r="141" spans="1:90" s="9" customFormat="1" x14ac:dyDescent="0.25">
      <c r="A141" s="28">
        <v>1721</v>
      </c>
      <c r="B141" s="37">
        <v>215902</v>
      </c>
      <c r="C141" s="33">
        <v>576972</v>
      </c>
      <c r="D141" s="33"/>
      <c r="E141" s="33"/>
      <c r="F141" s="33"/>
      <c r="G141" s="33"/>
      <c r="H141" s="33"/>
      <c r="I141" s="33"/>
      <c r="J141" s="27" t="s">
        <v>353</v>
      </c>
      <c r="K141" s="28" t="s">
        <v>354</v>
      </c>
      <c r="L141" s="28" t="s">
        <v>355</v>
      </c>
      <c r="M141" s="27" t="s">
        <v>356</v>
      </c>
      <c r="N141" s="33">
        <f t="shared" si="36"/>
        <v>1</v>
      </c>
      <c r="O141" s="33">
        <f t="shared" si="37"/>
        <v>1</v>
      </c>
      <c r="P141" s="33" t="str">
        <f t="shared" si="38"/>
        <v/>
      </c>
      <c r="Q141" s="33">
        <f t="shared" si="39"/>
        <v>1</v>
      </c>
      <c r="R141" s="33" t="str">
        <f t="shared" si="41"/>
        <v/>
      </c>
      <c r="S141" s="9" t="str">
        <f t="shared" si="40"/>
        <v/>
      </c>
    </row>
    <row r="142" spans="1:90" s="9" customFormat="1" x14ac:dyDescent="0.25">
      <c r="A142" s="28">
        <v>1725</v>
      </c>
      <c r="B142" s="28"/>
      <c r="C142" s="33">
        <v>576981</v>
      </c>
      <c r="D142" s="33"/>
      <c r="E142" s="33"/>
      <c r="F142" s="33"/>
      <c r="G142" s="33"/>
      <c r="H142" s="33"/>
      <c r="I142" s="33"/>
      <c r="J142" s="27" t="s">
        <v>367</v>
      </c>
      <c r="K142" s="28">
        <v>1859</v>
      </c>
      <c r="L142" s="28">
        <v>1949</v>
      </c>
      <c r="M142" s="27" t="s">
        <v>24</v>
      </c>
      <c r="N142" s="33" t="str">
        <f t="shared" si="36"/>
        <v/>
      </c>
      <c r="O142" s="33">
        <f t="shared" si="37"/>
        <v>1</v>
      </c>
      <c r="P142" s="33" t="str">
        <f t="shared" si="38"/>
        <v/>
      </c>
      <c r="Q142" s="33">
        <f t="shared" si="39"/>
        <v>1</v>
      </c>
      <c r="R142" s="33">
        <f t="shared" si="41"/>
        <v>1</v>
      </c>
      <c r="S142" s="9" t="str">
        <f t="shared" si="40"/>
        <v/>
      </c>
    </row>
    <row r="143" spans="1:90" s="9" customFormat="1" x14ac:dyDescent="0.25">
      <c r="A143" s="28">
        <v>1725</v>
      </c>
      <c r="B143" s="28"/>
      <c r="C143" s="33">
        <v>576982</v>
      </c>
      <c r="D143" s="33"/>
      <c r="E143" s="33"/>
      <c r="F143" s="33"/>
      <c r="G143" s="33"/>
      <c r="H143" s="33"/>
      <c r="I143" s="33"/>
      <c r="J143" s="27" t="s">
        <v>368</v>
      </c>
      <c r="K143" s="28">
        <v>1871</v>
      </c>
      <c r="L143" s="28">
        <v>1964</v>
      </c>
      <c r="M143" s="27" t="s">
        <v>24</v>
      </c>
      <c r="N143" s="33" t="str">
        <f t="shared" si="36"/>
        <v/>
      </c>
      <c r="O143" s="33">
        <f t="shared" si="37"/>
        <v>1</v>
      </c>
      <c r="P143" s="33" t="str">
        <f t="shared" si="38"/>
        <v/>
      </c>
      <c r="Q143" s="33">
        <f t="shared" si="39"/>
        <v>1</v>
      </c>
      <c r="R143" s="33" t="str">
        <f t="shared" si="41"/>
        <v/>
      </c>
      <c r="S143" s="9" t="str">
        <f t="shared" si="40"/>
        <v/>
      </c>
    </row>
    <row r="144" spans="1:90" s="9" customFormat="1" x14ac:dyDescent="0.25">
      <c r="A144" s="31" t="s">
        <v>387</v>
      </c>
      <c r="B144" s="31" t="s">
        <v>15</v>
      </c>
      <c r="C144" s="31" t="s">
        <v>14</v>
      </c>
      <c r="D144" s="31" t="s">
        <v>388</v>
      </c>
      <c r="E144" s="31" t="s">
        <v>389</v>
      </c>
      <c r="F144" s="31"/>
      <c r="G144" s="31"/>
      <c r="H144" s="31"/>
      <c r="I144" s="31"/>
      <c r="J144" s="32" t="s">
        <v>412</v>
      </c>
      <c r="K144" s="31" t="s">
        <v>11</v>
      </c>
      <c r="L144" s="31" t="s">
        <v>12</v>
      </c>
      <c r="M144" s="31" t="s">
        <v>5</v>
      </c>
      <c r="N144" s="33" t="str">
        <f t="shared" si="36"/>
        <v/>
      </c>
      <c r="O144" s="33" t="str">
        <f t="shared" si="37"/>
        <v/>
      </c>
      <c r="P144" s="33" t="str">
        <f t="shared" si="38"/>
        <v/>
      </c>
      <c r="Q144" s="33" t="str">
        <f t="shared" si="39"/>
        <v/>
      </c>
      <c r="R144" s="33" t="str">
        <f t="shared" si="41"/>
        <v/>
      </c>
      <c r="S144" s="9" t="str">
        <f t="shared" si="40"/>
        <v/>
      </c>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row>
    <row r="145" spans="1:19" s="9" customFormat="1" x14ac:dyDescent="0.25">
      <c r="A145" s="28">
        <v>1703</v>
      </c>
      <c r="B145" s="28"/>
      <c r="C145" s="33">
        <v>576951</v>
      </c>
      <c r="D145" s="33"/>
      <c r="E145" s="33"/>
      <c r="F145" s="33"/>
      <c r="G145" s="33"/>
      <c r="H145" s="33"/>
      <c r="I145" s="33"/>
      <c r="J145" s="27" t="s">
        <v>315</v>
      </c>
      <c r="K145" s="28">
        <v>1834</v>
      </c>
      <c r="L145" s="28">
        <v>1900</v>
      </c>
      <c r="M145" s="27" t="s">
        <v>316</v>
      </c>
      <c r="N145" s="33" t="str">
        <f t="shared" si="36"/>
        <v/>
      </c>
      <c r="O145" s="33">
        <f t="shared" si="37"/>
        <v>1</v>
      </c>
      <c r="P145" s="33" t="str">
        <f t="shared" si="38"/>
        <v/>
      </c>
      <c r="Q145" s="33">
        <f t="shared" si="39"/>
        <v>1</v>
      </c>
      <c r="R145" s="33" t="str">
        <f t="shared" si="41"/>
        <v/>
      </c>
      <c r="S145" s="9" t="str">
        <f t="shared" si="40"/>
        <v/>
      </c>
    </row>
    <row r="146" spans="1:19" s="9" customFormat="1" x14ac:dyDescent="0.25">
      <c r="A146" s="28">
        <v>1647</v>
      </c>
      <c r="B146" s="28"/>
      <c r="C146" s="33">
        <v>576669</v>
      </c>
      <c r="D146" s="33"/>
      <c r="E146" s="33"/>
      <c r="F146" s="33"/>
      <c r="G146" s="33"/>
      <c r="H146" s="33"/>
      <c r="I146" s="33"/>
      <c r="J146" s="27" t="s">
        <v>120</v>
      </c>
      <c r="K146" s="28">
        <v>1916</v>
      </c>
      <c r="L146" s="28">
        <v>2004</v>
      </c>
      <c r="M146" s="27" t="s">
        <v>121</v>
      </c>
      <c r="N146" s="33" t="str">
        <f t="shared" si="36"/>
        <v/>
      </c>
      <c r="O146" s="33">
        <f t="shared" si="37"/>
        <v>1</v>
      </c>
      <c r="P146" s="33" t="str">
        <f t="shared" si="38"/>
        <v/>
      </c>
      <c r="Q146" s="33">
        <f t="shared" si="39"/>
        <v>1</v>
      </c>
      <c r="R146" s="33" t="str">
        <f t="shared" si="41"/>
        <v/>
      </c>
      <c r="S146" s="9" t="str">
        <f t="shared" si="40"/>
        <v/>
      </c>
    </row>
    <row r="147" spans="1:19" s="9" customFormat="1" x14ac:dyDescent="0.25">
      <c r="A147" s="28">
        <v>1647</v>
      </c>
      <c r="B147" s="28"/>
      <c r="C147" s="33">
        <v>576668</v>
      </c>
      <c r="D147" s="33"/>
      <c r="E147" s="33"/>
      <c r="F147" s="33"/>
      <c r="G147" s="33"/>
      <c r="H147" s="33"/>
      <c r="I147" s="33"/>
      <c r="J147" s="27" t="s">
        <v>118</v>
      </c>
      <c r="K147" s="28">
        <v>1903</v>
      </c>
      <c r="L147" s="28">
        <v>1985</v>
      </c>
      <c r="M147" s="27" t="s">
        <v>119</v>
      </c>
      <c r="N147" s="33" t="str">
        <f t="shared" si="36"/>
        <v/>
      </c>
      <c r="O147" s="33">
        <f t="shared" si="37"/>
        <v>1</v>
      </c>
      <c r="P147" s="33" t="str">
        <f t="shared" si="38"/>
        <v/>
      </c>
      <c r="Q147" s="33">
        <f t="shared" si="39"/>
        <v>1</v>
      </c>
      <c r="R147" s="33" t="str">
        <f t="shared" si="41"/>
        <v/>
      </c>
      <c r="S147" s="9" t="str">
        <f t="shared" si="40"/>
        <v/>
      </c>
    </row>
    <row r="148" spans="1:19" s="9" customFormat="1" x14ac:dyDescent="0.25">
      <c r="A148" s="28">
        <v>1653</v>
      </c>
      <c r="B148" s="28"/>
      <c r="C148" s="33">
        <v>576678</v>
      </c>
      <c r="D148" s="33"/>
      <c r="E148" s="33"/>
      <c r="F148" s="33"/>
      <c r="G148" s="33"/>
      <c r="H148" s="33"/>
      <c r="I148" s="33"/>
      <c r="J148" s="27" t="s">
        <v>145</v>
      </c>
      <c r="K148" s="28">
        <v>1905</v>
      </c>
      <c r="L148" s="28">
        <v>2000</v>
      </c>
      <c r="M148" s="27" t="s">
        <v>146</v>
      </c>
      <c r="N148" s="33" t="str">
        <f t="shared" si="36"/>
        <v/>
      </c>
      <c r="O148" s="33">
        <f t="shared" si="37"/>
        <v>1</v>
      </c>
      <c r="P148" s="33" t="str">
        <f t="shared" si="38"/>
        <v/>
      </c>
      <c r="Q148" s="33">
        <f t="shared" si="39"/>
        <v>1</v>
      </c>
      <c r="R148" s="33" t="str">
        <f t="shared" si="41"/>
        <v/>
      </c>
      <c r="S148" s="9" t="str">
        <f t="shared" si="40"/>
        <v/>
      </c>
    </row>
    <row r="149" spans="1:19" s="9" customFormat="1" x14ac:dyDescent="0.25">
      <c r="A149" s="28">
        <v>1693</v>
      </c>
      <c r="B149" s="28"/>
      <c r="C149" s="33">
        <v>576852</v>
      </c>
      <c r="D149" s="33"/>
      <c r="E149" s="33"/>
      <c r="F149" s="33"/>
      <c r="G149" s="33"/>
      <c r="H149" s="33"/>
      <c r="I149" s="33"/>
      <c r="J149" s="27" t="s">
        <v>288</v>
      </c>
      <c r="K149" s="28">
        <v>1914</v>
      </c>
      <c r="L149" s="28">
        <v>1924</v>
      </c>
      <c r="M149" s="27" t="s">
        <v>24</v>
      </c>
      <c r="N149" s="33" t="str">
        <f t="shared" si="36"/>
        <v/>
      </c>
      <c r="O149" s="33">
        <f t="shared" si="37"/>
        <v>1</v>
      </c>
      <c r="P149" s="33" t="str">
        <f t="shared" si="38"/>
        <v/>
      </c>
      <c r="Q149" s="33">
        <f t="shared" si="39"/>
        <v>1</v>
      </c>
      <c r="R149" s="33" t="str">
        <f t="shared" si="41"/>
        <v/>
      </c>
      <c r="S149" s="9" t="str">
        <f t="shared" si="40"/>
        <v/>
      </c>
    </row>
    <row r="150" spans="1:19" s="9" customFormat="1" x14ac:dyDescent="0.25">
      <c r="A150" s="28">
        <v>1709</v>
      </c>
      <c r="B150" s="28"/>
      <c r="C150" s="33">
        <v>576959</v>
      </c>
      <c r="D150" s="33"/>
      <c r="E150" s="33"/>
      <c r="F150" s="33"/>
      <c r="G150" s="33"/>
      <c r="H150" s="33"/>
      <c r="I150" s="33"/>
      <c r="J150" s="27" t="s">
        <v>288</v>
      </c>
      <c r="K150" s="28">
        <v>1914</v>
      </c>
      <c r="L150" s="28">
        <v>1924</v>
      </c>
      <c r="M150" s="27" t="s">
        <v>24</v>
      </c>
      <c r="N150" s="33" t="str">
        <f t="shared" si="36"/>
        <v/>
      </c>
      <c r="O150" s="33">
        <f t="shared" si="37"/>
        <v>1</v>
      </c>
      <c r="P150" s="33" t="str">
        <f t="shared" si="38"/>
        <v/>
      </c>
      <c r="Q150" s="33">
        <f t="shared" si="39"/>
        <v>1</v>
      </c>
      <c r="R150" s="33" t="str">
        <f t="shared" si="41"/>
        <v/>
      </c>
      <c r="S150" s="9" t="str">
        <f t="shared" si="40"/>
        <v/>
      </c>
    </row>
    <row r="151" spans="1:19" s="9" customFormat="1" x14ac:dyDescent="0.25">
      <c r="A151" s="28">
        <v>1691</v>
      </c>
      <c r="B151" s="28"/>
      <c r="C151" s="33">
        <v>576843</v>
      </c>
      <c r="D151" s="33"/>
      <c r="E151" s="33"/>
      <c r="F151" s="33"/>
      <c r="G151" s="33"/>
      <c r="H151" s="33"/>
      <c r="I151" s="33"/>
      <c r="J151" s="27" t="s">
        <v>283</v>
      </c>
      <c r="K151" s="28" t="s">
        <v>284</v>
      </c>
      <c r="L151" s="28" t="s">
        <v>285</v>
      </c>
      <c r="M151" s="27" t="s">
        <v>24</v>
      </c>
      <c r="N151" s="33" t="str">
        <f t="shared" si="36"/>
        <v/>
      </c>
      <c r="O151" s="33">
        <f t="shared" si="37"/>
        <v>1</v>
      </c>
      <c r="P151" s="33" t="str">
        <f t="shared" si="38"/>
        <v/>
      </c>
      <c r="Q151" s="33">
        <f t="shared" si="39"/>
        <v>1</v>
      </c>
      <c r="R151" s="33" t="str">
        <f t="shared" si="41"/>
        <v/>
      </c>
      <c r="S151" s="9" t="str">
        <f t="shared" si="40"/>
        <v/>
      </c>
    </row>
    <row r="152" spans="1:19" s="9" customFormat="1" x14ac:dyDescent="0.25">
      <c r="A152" s="28">
        <v>1691</v>
      </c>
      <c r="B152" s="28"/>
      <c r="C152" s="33">
        <v>576842</v>
      </c>
      <c r="D152" s="33"/>
      <c r="E152" s="33"/>
      <c r="F152" s="33"/>
      <c r="G152" s="33"/>
      <c r="H152" s="33"/>
      <c r="I152" s="33"/>
      <c r="J152" s="27" t="s">
        <v>280</v>
      </c>
      <c r="K152" s="28" t="s">
        <v>281</v>
      </c>
      <c r="L152" s="28" t="s">
        <v>282</v>
      </c>
      <c r="M152" s="27" t="s">
        <v>24</v>
      </c>
      <c r="N152" s="33" t="str">
        <f t="shared" si="36"/>
        <v/>
      </c>
      <c r="O152" s="33">
        <f t="shared" si="37"/>
        <v>1</v>
      </c>
      <c r="P152" s="33" t="str">
        <f t="shared" si="38"/>
        <v/>
      </c>
      <c r="Q152" s="33">
        <f t="shared" si="39"/>
        <v>1</v>
      </c>
      <c r="R152" s="33" t="str">
        <f t="shared" si="41"/>
        <v/>
      </c>
      <c r="S152" s="9" t="str">
        <f t="shared" si="40"/>
        <v/>
      </c>
    </row>
    <row r="153" spans="1:19" s="9" customFormat="1" x14ac:dyDescent="0.25">
      <c r="A153" s="28">
        <v>1650</v>
      </c>
      <c r="B153" s="28"/>
      <c r="C153" s="33">
        <v>576675</v>
      </c>
      <c r="D153" s="33"/>
      <c r="E153" s="33"/>
      <c r="F153" s="33"/>
      <c r="G153" s="33"/>
      <c r="H153" s="33"/>
      <c r="I153" s="33"/>
      <c r="J153" s="27" t="s">
        <v>135</v>
      </c>
      <c r="K153" s="28" t="s">
        <v>132</v>
      </c>
      <c r="L153" s="28" t="s">
        <v>133</v>
      </c>
      <c r="M153" s="27" t="s">
        <v>136</v>
      </c>
      <c r="N153" s="33" t="str">
        <f t="shared" si="36"/>
        <v/>
      </c>
      <c r="O153" s="33">
        <f t="shared" si="37"/>
        <v>1</v>
      </c>
      <c r="P153" s="33" t="str">
        <f t="shared" si="38"/>
        <v/>
      </c>
      <c r="Q153" s="33">
        <f t="shared" si="39"/>
        <v>1</v>
      </c>
      <c r="R153" s="33" t="str">
        <f t="shared" si="41"/>
        <v/>
      </c>
      <c r="S153" s="9" t="str">
        <f t="shared" si="40"/>
        <v/>
      </c>
    </row>
    <row r="154" spans="1:19" s="9" customFormat="1" x14ac:dyDescent="0.25">
      <c r="A154" s="28">
        <v>1652</v>
      </c>
      <c r="B154" s="28"/>
      <c r="C154" s="33">
        <v>576677</v>
      </c>
      <c r="D154" s="33"/>
      <c r="E154" s="33"/>
      <c r="F154" s="33"/>
      <c r="G154" s="33"/>
      <c r="H154" s="33"/>
      <c r="I154" s="33"/>
      <c r="J154" s="27" t="s">
        <v>141</v>
      </c>
      <c r="K154" s="28" t="s">
        <v>142</v>
      </c>
      <c r="L154" s="28" t="s">
        <v>143</v>
      </c>
      <c r="M154" s="27" t="s">
        <v>144</v>
      </c>
      <c r="N154" s="33" t="str">
        <f t="shared" si="36"/>
        <v/>
      </c>
      <c r="O154" s="33">
        <f t="shared" si="37"/>
        <v>1</v>
      </c>
      <c r="P154" s="33" t="str">
        <f t="shared" si="38"/>
        <v/>
      </c>
      <c r="Q154" s="33">
        <f t="shared" si="39"/>
        <v>1</v>
      </c>
      <c r="R154" s="33" t="str">
        <f t="shared" si="41"/>
        <v/>
      </c>
      <c r="S154" s="9" t="str">
        <f t="shared" si="40"/>
        <v/>
      </c>
    </row>
    <row r="155" spans="1:19" s="9" customFormat="1" x14ac:dyDescent="0.25">
      <c r="A155" s="28">
        <v>1647</v>
      </c>
      <c r="B155" s="28"/>
      <c r="C155" s="33">
        <v>576666</v>
      </c>
      <c r="D155" s="33"/>
      <c r="E155" s="33"/>
      <c r="F155" s="33"/>
      <c r="G155" s="33"/>
      <c r="H155" s="33"/>
      <c r="I155" s="33"/>
      <c r="J155" s="27" t="s">
        <v>114</v>
      </c>
      <c r="K155" s="28">
        <v>1905</v>
      </c>
      <c r="L155" s="28">
        <v>1961</v>
      </c>
      <c r="M155" s="27" t="s">
        <v>115</v>
      </c>
      <c r="N155" s="33" t="str">
        <f t="shared" si="36"/>
        <v/>
      </c>
      <c r="O155" s="33">
        <f t="shared" si="37"/>
        <v>1</v>
      </c>
      <c r="P155" s="33" t="str">
        <f t="shared" si="38"/>
        <v/>
      </c>
      <c r="Q155" s="33">
        <f t="shared" si="39"/>
        <v>1</v>
      </c>
      <c r="R155" s="33" t="str">
        <f t="shared" si="41"/>
        <v/>
      </c>
      <c r="S155" s="9" t="str">
        <f t="shared" si="40"/>
        <v/>
      </c>
    </row>
    <row r="156" spans="1:19" s="9" customFormat="1" x14ac:dyDescent="0.25">
      <c r="A156" s="28">
        <v>1653</v>
      </c>
      <c r="B156" s="28"/>
      <c r="C156" s="33">
        <v>576679</v>
      </c>
      <c r="D156" s="33"/>
      <c r="E156" s="33"/>
      <c r="F156" s="33"/>
      <c r="G156" s="33"/>
      <c r="H156" s="33"/>
      <c r="I156" s="33"/>
      <c r="J156" s="27" t="s">
        <v>147</v>
      </c>
      <c r="K156" s="28">
        <v>1904</v>
      </c>
      <c r="L156" s="28">
        <v>1989</v>
      </c>
      <c r="M156" s="27" t="s">
        <v>148</v>
      </c>
      <c r="N156" s="33" t="str">
        <f t="shared" si="36"/>
        <v/>
      </c>
      <c r="O156" s="33">
        <f t="shared" si="37"/>
        <v>1</v>
      </c>
      <c r="P156" s="33" t="str">
        <f t="shared" si="38"/>
        <v/>
      </c>
      <c r="Q156" s="33">
        <f t="shared" si="39"/>
        <v>1</v>
      </c>
      <c r="R156" s="33" t="str">
        <f t="shared" si="41"/>
        <v/>
      </c>
      <c r="S156" s="9" t="str">
        <f t="shared" si="40"/>
        <v/>
      </c>
    </row>
    <row r="157" spans="1:19" s="9" customFormat="1" x14ac:dyDescent="0.25">
      <c r="A157" s="28">
        <v>1722</v>
      </c>
      <c r="B157" s="28"/>
      <c r="C157" s="33">
        <v>576975</v>
      </c>
      <c r="D157" s="33"/>
      <c r="E157" s="33"/>
      <c r="F157" s="33"/>
      <c r="G157" s="33"/>
      <c r="H157" s="33"/>
      <c r="I157" s="33"/>
      <c r="J157" s="27" t="s">
        <v>358</v>
      </c>
      <c r="K157" s="28">
        <v>1909</v>
      </c>
      <c r="L157" s="28">
        <v>2009</v>
      </c>
      <c r="M157" s="27" t="s">
        <v>24</v>
      </c>
      <c r="N157" s="33" t="str">
        <f t="shared" si="36"/>
        <v/>
      </c>
      <c r="O157" s="33">
        <f t="shared" si="37"/>
        <v>1</v>
      </c>
      <c r="P157" s="33" t="str">
        <f t="shared" si="38"/>
        <v/>
      </c>
      <c r="Q157" s="33">
        <f t="shared" si="39"/>
        <v>1</v>
      </c>
      <c r="R157" s="33" t="str">
        <f t="shared" si="41"/>
        <v/>
      </c>
      <c r="S157" s="9" t="str">
        <f t="shared" si="40"/>
        <v/>
      </c>
    </row>
    <row r="158" spans="1:19" s="9" customFormat="1" x14ac:dyDescent="0.25">
      <c r="A158" s="28">
        <v>1722</v>
      </c>
      <c r="B158" s="28"/>
      <c r="C158" s="33">
        <v>576974</v>
      </c>
      <c r="D158" s="33"/>
      <c r="E158" s="33"/>
      <c r="F158" s="33"/>
      <c r="G158" s="33"/>
      <c r="H158" s="33"/>
      <c r="I158" s="33"/>
      <c r="J158" s="27" t="s">
        <v>357</v>
      </c>
      <c r="K158" s="28">
        <v>1904</v>
      </c>
      <c r="L158" s="28">
        <v>1974</v>
      </c>
      <c r="M158" s="27" t="s">
        <v>24</v>
      </c>
      <c r="N158" s="33" t="str">
        <f t="shared" si="36"/>
        <v/>
      </c>
      <c r="O158" s="33">
        <f t="shared" si="37"/>
        <v>1</v>
      </c>
      <c r="P158" s="33" t="str">
        <f t="shared" si="38"/>
        <v/>
      </c>
      <c r="Q158" s="33">
        <f t="shared" si="39"/>
        <v>1</v>
      </c>
      <c r="R158" s="33" t="str">
        <f t="shared" si="41"/>
        <v/>
      </c>
      <c r="S158" s="9" t="str">
        <f t="shared" si="40"/>
        <v/>
      </c>
    </row>
    <row r="159" spans="1:19" s="9" customFormat="1" x14ac:dyDescent="0.25">
      <c r="A159" s="28">
        <v>1718</v>
      </c>
      <c r="B159" s="28"/>
      <c r="C159" s="33">
        <v>577006</v>
      </c>
      <c r="D159" s="33"/>
      <c r="E159" s="33"/>
      <c r="F159" s="33"/>
      <c r="G159" s="33"/>
      <c r="H159" s="33"/>
      <c r="I159" s="33"/>
      <c r="J159" s="27" t="s">
        <v>385</v>
      </c>
      <c r="K159" s="28">
        <v>1886</v>
      </c>
      <c r="L159" s="28">
        <v>1938</v>
      </c>
      <c r="M159" s="27" t="s">
        <v>24</v>
      </c>
      <c r="N159" s="33" t="str">
        <f t="shared" si="36"/>
        <v/>
      </c>
      <c r="O159" s="33">
        <f t="shared" si="37"/>
        <v>1</v>
      </c>
      <c r="P159" s="33" t="str">
        <f t="shared" si="38"/>
        <v/>
      </c>
      <c r="Q159" s="33">
        <f t="shared" si="39"/>
        <v>1</v>
      </c>
      <c r="R159" s="33" t="str">
        <f t="shared" si="41"/>
        <v/>
      </c>
      <c r="S159" s="9" t="str">
        <f t="shared" si="40"/>
        <v/>
      </c>
    </row>
    <row r="160" spans="1:19" s="9" customFormat="1" x14ac:dyDescent="0.25">
      <c r="A160" s="28">
        <v>1727</v>
      </c>
      <c r="B160" s="28"/>
      <c r="C160" s="33">
        <v>576986</v>
      </c>
      <c r="D160" s="33"/>
      <c r="E160" s="33"/>
      <c r="F160" s="33"/>
      <c r="G160" s="33"/>
      <c r="H160" s="33"/>
      <c r="I160" s="33"/>
      <c r="J160" s="27" t="s">
        <v>376</v>
      </c>
      <c r="K160" s="28">
        <v>1861</v>
      </c>
      <c r="L160" s="28">
        <v>1959</v>
      </c>
      <c r="M160" s="27" t="s">
        <v>24</v>
      </c>
      <c r="N160" s="33" t="str">
        <f t="shared" si="36"/>
        <v/>
      </c>
      <c r="O160" s="33">
        <f t="shared" si="37"/>
        <v>1</v>
      </c>
      <c r="P160" s="33" t="str">
        <f t="shared" si="38"/>
        <v/>
      </c>
      <c r="Q160" s="33">
        <f t="shared" si="39"/>
        <v>1</v>
      </c>
      <c r="R160" s="33" t="str">
        <f t="shared" si="41"/>
        <v/>
      </c>
      <c r="S160" s="9" t="str">
        <f t="shared" si="40"/>
        <v/>
      </c>
    </row>
    <row r="161" spans="1:90" s="9" customFormat="1" x14ac:dyDescent="0.25">
      <c r="A161" s="28">
        <v>1727</v>
      </c>
      <c r="B161" s="28"/>
      <c r="C161" s="33">
        <v>576985</v>
      </c>
      <c r="D161" s="33"/>
      <c r="E161" s="33"/>
      <c r="F161" s="33"/>
      <c r="G161" s="33"/>
      <c r="H161" s="33"/>
      <c r="I161" s="33"/>
      <c r="J161" s="27" t="s">
        <v>375</v>
      </c>
      <c r="K161" s="28">
        <v>1860</v>
      </c>
      <c r="L161" s="28">
        <v>1932</v>
      </c>
      <c r="M161" s="27" t="s">
        <v>24</v>
      </c>
      <c r="N161" s="33" t="str">
        <f t="shared" si="36"/>
        <v/>
      </c>
      <c r="O161" s="33">
        <f t="shared" si="37"/>
        <v>1</v>
      </c>
      <c r="P161" s="33" t="str">
        <f t="shared" si="38"/>
        <v/>
      </c>
      <c r="Q161" s="33">
        <f t="shared" si="39"/>
        <v>1</v>
      </c>
      <c r="R161" s="33" t="str">
        <f t="shared" si="41"/>
        <v/>
      </c>
      <c r="S161" s="9" t="str">
        <f t="shared" si="40"/>
        <v/>
      </c>
    </row>
    <row r="162" spans="1:90" s="9" customFormat="1" x14ac:dyDescent="0.25">
      <c r="A162" s="28">
        <v>1715</v>
      </c>
      <c r="B162" s="28"/>
      <c r="C162" s="33">
        <v>576968</v>
      </c>
      <c r="D162" s="33"/>
      <c r="E162" s="33"/>
      <c r="F162" s="33"/>
      <c r="G162" s="33"/>
      <c r="H162" s="33"/>
      <c r="I162" s="33"/>
      <c r="J162" s="27" t="s">
        <v>344</v>
      </c>
      <c r="K162" s="28">
        <v>1896</v>
      </c>
      <c r="L162" s="28">
        <v>1959</v>
      </c>
      <c r="M162" s="27" t="s">
        <v>24</v>
      </c>
      <c r="N162" s="33" t="str">
        <f t="shared" si="36"/>
        <v/>
      </c>
      <c r="O162" s="33">
        <f t="shared" si="37"/>
        <v>1</v>
      </c>
      <c r="P162" s="33" t="str">
        <f t="shared" si="38"/>
        <v/>
      </c>
      <c r="Q162" s="33">
        <f t="shared" si="39"/>
        <v>1</v>
      </c>
      <c r="R162" s="33" t="str">
        <f t="shared" si="41"/>
        <v/>
      </c>
      <c r="S162" s="9" t="str">
        <f t="shared" si="40"/>
        <v/>
      </c>
    </row>
    <row r="163" spans="1:90" s="9" customFormat="1" x14ac:dyDescent="0.25">
      <c r="A163" s="28">
        <v>1715</v>
      </c>
      <c r="B163" s="28"/>
      <c r="C163" s="33">
        <v>576967</v>
      </c>
      <c r="D163" s="33"/>
      <c r="E163" s="33"/>
      <c r="F163" s="33"/>
      <c r="G163" s="33"/>
      <c r="H163" s="33"/>
      <c r="I163" s="33"/>
      <c r="J163" s="27" t="s">
        <v>343</v>
      </c>
      <c r="K163" s="28">
        <v>1890</v>
      </c>
      <c r="L163" s="28">
        <v>1962</v>
      </c>
      <c r="M163" s="27" t="s">
        <v>24</v>
      </c>
      <c r="N163" s="33" t="str">
        <f t="shared" si="36"/>
        <v/>
      </c>
      <c r="O163" s="33">
        <f t="shared" si="37"/>
        <v>1</v>
      </c>
      <c r="P163" s="33" t="str">
        <f t="shared" si="38"/>
        <v/>
      </c>
      <c r="Q163" s="33">
        <f t="shared" si="39"/>
        <v>1</v>
      </c>
      <c r="R163" s="33" t="str">
        <f t="shared" si="41"/>
        <v/>
      </c>
      <c r="S163" s="9" t="str">
        <f t="shared" si="40"/>
        <v/>
      </c>
    </row>
    <row r="164" spans="1:90" s="9" customFormat="1" x14ac:dyDescent="0.25">
      <c r="A164" s="31" t="s">
        <v>387</v>
      </c>
      <c r="B164" s="31" t="s">
        <v>15</v>
      </c>
      <c r="C164" s="31" t="s">
        <v>14</v>
      </c>
      <c r="D164" s="31" t="s">
        <v>388</v>
      </c>
      <c r="E164" s="31" t="s">
        <v>389</v>
      </c>
      <c r="F164" s="31"/>
      <c r="G164" s="31"/>
      <c r="H164" s="31"/>
      <c r="I164" s="31"/>
      <c r="J164" s="32" t="s">
        <v>413</v>
      </c>
      <c r="K164" s="31" t="s">
        <v>11</v>
      </c>
      <c r="L164" s="31" t="s">
        <v>12</v>
      </c>
      <c r="M164" s="31" t="s">
        <v>5</v>
      </c>
      <c r="N164" s="33" t="str">
        <f t="shared" si="36"/>
        <v/>
      </c>
      <c r="O164" s="33" t="str">
        <f t="shared" si="37"/>
        <v/>
      </c>
      <c r="P164" s="33" t="str">
        <f t="shared" si="38"/>
        <v/>
      </c>
      <c r="Q164" s="33" t="str">
        <f t="shared" si="39"/>
        <v/>
      </c>
      <c r="R164" s="33" t="str">
        <f t="shared" si="41"/>
        <v/>
      </c>
      <c r="S164" s="9" t="str">
        <f t="shared" si="40"/>
        <v/>
      </c>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row>
    <row r="165" spans="1:90" s="9" customFormat="1" x14ac:dyDescent="0.25">
      <c r="A165" s="31" t="s">
        <v>387</v>
      </c>
      <c r="B165" s="31" t="s">
        <v>15</v>
      </c>
      <c r="C165" s="31" t="s">
        <v>14</v>
      </c>
      <c r="D165" s="31" t="s">
        <v>388</v>
      </c>
      <c r="E165" s="31" t="s">
        <v>389</v>
      </c>
      <c r="F165" s="31"/>
      <c r="G165" s="31"/>
      <c r="H165" s="31"/>
      <c r="I165" s="31"/>
      <c r="J165" s="32" t="s">
        <v>414</v>
      </c>
      <c r="K165" s="31" t="s">
        <v>11</v>
      </c>
      <c r="L165" s="31" t="s">
        <v>12</v>
      </c>
      <c r="M165" s="31" t="s">
        <v>5</v>
      </c>
      <c r="N165" s="33" t="str">
        <f t="shared" si="36"/>
        <v/>
      </c>
      <c r="O165" s="33" t="str">
        <f t="shared" si="37"/>
        <v/>
      </c>
      <c r="P165" s="33" t="str">
        <f t="shared" si="38"/>
        <v/>
      </c>
      <c r="Q165" s="33" t="str">
        <f t="shared" si="39"/>
        <v/>
      </c>
      <c r="R165" s="33" t="str">
        <f t="shared" si="41"/>
        <v/>
      </c>
      <c r="S165" s="9" t="str">
        <f t="shared" si="40"/>
        <v/>
      </c>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row>
    <row r="166" spans="1:90" s="9" customFormat="1" x14ac:dyDescent="0.25">
      <c r="A166" s="31" t="s">
        <v>387</v>
      </c>
      <c r="B166" s="31" t="s">
        <v>15</v>
      </c>
      <c r="C166" s="31" t="s">
        <v>14</v>
      </c>
      <c r="D166" s="31" t="s">
        <v>388</v>
      </c>
      <c r="E166" s="31" t="s">
        <v>389</v>
      </c>
      <c r="F166" s="31"/>
      <c r="G166" s="31"/>
      <c r="H166" s="31"/>
      <c r="I166" s="31"/>
      <c r="J166" s="32" t="s">
        <v>415</v>
      </c>
      <c r="K166" s="31" t="s">
        <v>11</v>
      </c>
      <c r="L166" s="31" t="s">
        <v>12</v>
      </c>
      <c r="M166" s="31" t="s">
        <v>5</v>
      </c>
      <c r="N166" s="33" t="str">
        <f t="shared" si="36"/>
        <v/>
      </c>
      <c r="O166" s="33" t="str">
        <f t="shared" si="37"/>
        <v/>
      </c>
      <c r="P166" s="33" t="str">
        <f t="shared" si="38"/>
        <v/>
      </c>
      <c r="Q166" s="33" t="str">
        <f t="shared" ref="Q166:Q167" si="42">IF(SUM(N166:P166)&gt;0,1,"")</f>
        <v/>
      </c>
      <c r="R166" s="33" t="str">
        <f t="shared" si="41"/>
        <v/>
      </c>
      <c r="S166" s="9" t="str">
        <f t="shared" si="40"/>
        <v/>
      </c>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row>
    <row r="167" spans="1:90" s="9" customFormat="1" x14ac:dyDescent="0.25">
      <c r="A167" s="31" t="s">
        <v>387</v>
      </c>
      <c r="B167" s="31" t="s">
        <v>15</v>
      </c>
      <c r="C167" s="31" t="s">
        <v>14</v>
      </c>
      <c r="D167" s="31" t="s">
        <v>388</v>
      </c>
      <c r="E167" s="31" t="s">
        <v>389</v>
      </c>
      <c r="F167" s="31"/>
      <c r="G167" s="31"/>
      <c r="H167" s="31"/>
      <c r="I167" s="31"/>
      <c r="J167" s="32" t="s">
        <v>416</v>
      </c>
      <c r="K167" s="31" t="s">
        <v>11</v>
      </c>
      <c r="L167" s="31" t="s">
        <v>12</v>
      </c>
      <c r="M167" s="31" t="s">
        <v>5</v>
      </c>
      <c r="N167" s="33" t="str">
        <f t="shared" si="36"/>
        <v/>
      </c>
      <c r="O167" s="33" t="str">
        <f t="shared" si="37"/>
        <v/>
      </c>
      <c r="P167" s="33" t="str">
        <f t="shared" si="38"/>
        <v/>
      </c>
      <c r="Q167" s="33" t="str">
        <f t="shared" si="42"/>
        <v/>
      </c>
      <c r="R167" s="33" t="str">
        <f t="shared" si="41"/>
        <v/>
      </c>
      <c r="S167" s="9" t="str">
        <f t="shared" si="40"/>
        <v/>
      </c>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row>
    <row r="168" spans="1:90" ht="15.75" x14ac:dyDescent="0.25">
      <c r="A168" s="21"/>
      <c r="B168" s="21"/>
      <c r="C168" s="21"/>
      <c r="D168" s="21"/>
      <c r="E168" s="21"/>
      <c r="F168" s="21"/>
      <c r="G168" s="26"/>
      <c r="H168" s="21"/>
      <c r="I168" s="21"/>
      <c r="J168" s="22"/>
      <c r="K168" s="22"/>
      <c r="L168" s="22"/>
      <c r="M168" s="22"/>
      <c r="N168" s="2">
        <f>SUM(N4:N167)</f>
        <v>16</v>
      </c>
      <c r="O168" s="2">
        <f>SUM(O4:O167)</f>
        <v>137</v>
      </c>
      <c r="P168" s="2">
        <f>SUM(P4:P167)</f>
        <v>4</v>
      </c>
      <c r="Q168" s="2">
        <f>SUM(Q4:Q167)</f>
        <v>137</v>
      </c>
      <c r="R168" s="2">
        <f>SUM(R4:R167)</f>
        <v>16</v>
      </c>
      <c r="U168" s="2"/>
    </row>
    <row r="169" spans="1:90" x14ac:dyDescent="0.25">
      <c r="A169" s="13"/>
      <c r="B169" s="13"/>
      <c r="C169" s="13"/>
      <c r="D169" s="13"/>
      <c r="E169" s="13"/>
      <c r="F169" s="13"/>
      <c r="G169" s="10"/>
      <c r="H169" s="14"/>
      <c r="I169" s="13"/>
      <c r="J169" s="14"/>
      <c r="K169" s="14"/>
      <c r="L169" s="14"/>
      <c r="M169" s="14"/>
      <c r="N169" s="18" t="s">
        <v>15</v>
      </c>
      <c r="O169" s="18" t="s">
        <v>14</v>
      </c>
      <c r="P169" s="17" t="s">
        <v>13</v>
      </c>
      <c r="Q169" s="18" t="s">
        <v>16</v>
      </c>
      <c r="R169" s="18" t="s">
        <v>7</v>
      </c>
      <c r="S169" s="25"/>
      <c r="U169" s="2"/>
    </row>
    <row r="170" spans="1:90" x14ac:dyDescent="0.25">
      <c r="A170" s="13"/>
      <c r="B170" s="13"/>
      <c r="C170" s="13"/>
      <c r="D170" s="13"/>
      <c r="E170" s="13"/>
      <c r="F170" s="13"/>
      <c r="G170" s="10"/>
      <c r="H170" s="10"/>
      <c r="I170" s="13"/>
      <c r="J170" s="14"/>
      <c r="R170" s="2"/>
      <c r="U170" s="2"/>
    </row>
    <row r="171" spans="1:90" ht="15.75" x14ac:dyDescent="0.25">
      <c r="G171" s="23" t="str">
        <f>CONCATENATE(G172,J172,G173,J173,G174,J174,G175,J175,G176,G177)</f>
        <v>Welcome to the Canoe German Methodist Cemetery Page. This document summarizing data for 137 graves is primarily based on a 100% Cemetery survey submitted by Bill Waters on August 25, 2010, and was created by merging the  information found in the Works Project Administration (WPA) 1930’s Graves Registration Survey (16 records), the ongoing Iowa Gravestone Photo Project (GPP) (137 records), and the ongoing IAGenWeb Obituaries (Obits) (4 records). The left column of the tabulation indicates the source of the summary data WPA (W), GPP (P) and Obits (O). Note that some records have more than one source; this is because in many cases the information is redundant. If there is a disagreement, your county coordinator has used his best judgment about which information to include in the compilation. Please note the four icons below the cemetery tables. These icons can be used to access various web based sources of  Cemetery information. This summary contains a wealth of information that was made available by volunteers taking pictures and transcribing data. Those volunteers are to be applauded, keep up the good work!</v>
      </c>
      <c r="H171" s="10"/>
      <c r="J171" s="1"/>
      <c r="R171" s="2"/>
      <c r="U171" s="2"/>
    </row>
    <row r="172" spans="1:90" x14ac:dyDescent="0.25">
      <c r="G172" s="2" t="str">
        <f>CONCATENATE("Welcome to the ",H1," Cemetery Page. This document summarizing data for ")</f>
        <v xml:space="preserve">Welcome to the Canoe German Methodist Cemetery Page. This document summarizing data for </v>
      </c>
      <c r="H172" s="10"/>
      <c r="J172" s="1">
        <f>Q168</f>
        <v>137</v>
      </c>
      <c r="R172" s="2"/>
      <c r="U172" s="2"/>
    </row>
    <row r="173" spans="1:90" x14ac:dyDescent="0.25">
      <c r="G173" s="38" t="s">
        <v>419</v>
      </c>
      <c r="H173" s="10"/>
      <c r="J173" s="1">
        <f>N168</f>
        <v>16</v>
      </c>
      <c r="R173" s="2"/>
      <c r="U173" s="2"/>
    </row>
    <row r="174" spans="1:90" x14ac:dyDescent="0.25">
      <c r="G174" s="2" t="s">
        <v>41</v>
      </c>
      <c r="H174" s="10"/>
      <c r="J174" s="1">
        <f>O168</f>
        <v>137</v>
      </c>
      <c r="R174" s="2"/>
      <c r="U174" s="2"/>
    </row>
    <row r="175" spans="1:90" x14ac:dyDescent="0.25">
      <c r="G175" s="2" t="s">
        <v>42</v>
      </c>
      <c r="H175" s="10"/>
      <c r="J175" s="1">
        <f>P168</f>
        <v>4</v>
      </c>
      <c r="R175" s="2"/>
      <c r="U175" s="2"/>
    </row>
    <row r="176" spans="1:90" x14ac:dyDescent="0.25">
      <c r="G176" s="24" t="s">
        <v>43</v>
      </c>
      <c r="H176" s="10"/>
      <c r="J176" s="1"/>
      <c r="R176" s="2"/>
      <c r="U176" s="2"/>
    </row>
    <row r="177" spans="1:21" x14ac:dyDescent="0.25">
      <c r="G177" s="24" t="s">
        <v>44</v>
      </c>
      <c r="R177" s="2"/>
      <c r="U177" s="2"/>
    </row>
    <row r="178" spans="1:21" x14ac:dyDescent="0.25">
      <c r="R178" s="2"/>
      <c r="U178" s="2"/>
    </row>
    <row r="179" spans="1:21" x14ac:dyDescent="0.25">
      <c r="R179" s="2"/>
      <c r="U179" s="2"/>
    </row>
    <row r="180" spans="1:21" x14ac:dyDescent="0.25">
      <c r="R180" s="2"/>
      <c r="U180" s="2"/>
    </row>
    <row r="181" spans="1:21" x14ac:dyDescent="0.25">
      <c r="A181" s="39" t="s">
        <v>420</v>
      </c>
      <c r="B181" s="2"/>
      <c r="C181" s="2"/>
      <c r="D181" s="2"/>
      <c r="E181" s="2"/>
      <c r="F181" s="2"/>
      <c r="H181" s="2"/>
      <c r="I181" s="2"/>
      <c r="R181" s="2"/>
      <c r="U181" s="2"/>
    </row>
    <row r="182" spans="1:21" x14ac:dyDescent="0.25">
      <c r="A182" s="39"/>
      <c r="B182" s="2"/>
      <c r="C182" s="2"/>
      <c r="D182" s="2"/>
      <c r="E182" s="2"/>
      <c r="F182" s="2"/>
      <c r="H182" s="2"/>
      <c r="I182" s="2"/>
      <c r="R182" s="2"/>
      <c r="U182" s="2"/>
    </row>
    <row r="183" spans="1:21" x14ac:dyDescent="0.25">
      <c r="A183" s="39" t="s">
        <v>421</v>
      </c>
      <c r="B183" s="2"/>
      <c r="C183" s="2"/>
      <c r="D183" s="2"/>
      <c r="E183" s="2"/>
      <c r="F183" s="2"/>
      <c r="H183" s="2"/>
      <c r="I183" s="2"/>
      <c r="R183" s="2"/>
      <c r="U183" s="2"/>
    </row>
    <row r="184" spans="1:21" x14ac:dyDescent="0.25">
      <c r="A184" s="39"/>
      <c r="B184" s="2"/>
      <c r="C184" s="2"/>
      <c r="D184" s="2"/>
      <c r="E184" s="2"/>
      <c r="F184" s="2"/>
      <c r="H184" s="2"/>
      <c r="I184" s="2"/>
      <c r="R184" s="2"/>
      <c r="U184" s="2"/>
    </row>
    <row r="185" spans="1:21" x14ac:dyDescent="0.25">
      <c r="A185" s="39" t="s">
        <v>422</v>
      </c>
      <c r="B185" s="2"/>
      <c r="C185" s="2"/>
      <c r="D185" s="2"/>
      <c r="E185" s="2"/>
      <c r="F185" s="2"/>
      <c r="H185" s="2"/>
      <c r="I185" s="2"/>
      <c r="R185" s="2"/>
      <c r="U185" s="2"/>
    </row>
    <row r="186" spans="1:21" x14ac:dyDescent="0.25">
      <c r="A186" s="39"/>
      <c r="B186" s="2"/>
      <c r="C186" s="2"/>
      <c r="D186" s="2"/>
      <c r="E186" s="2"/>
      <c r="F186" s="2"/>
      <c r="H186" s="2"/>
      <c r="I186" s="2"/>
      <c r="R186" s="2"/>
      <c r="U186" s="2"/>
    </row>
    <row r="187" spans="1:21" x14ac:dyDescent="0.25">
      <c r="A187" s="39" t="s">
        <v>423</v>
      </c>
      <c r="B187" s="2"/>
      <c r="C187" s="2"/>
      <c r="D187" s="2"/>
      <c r="E187" s="2"/>
      <c r="F187" s="2"/>
      <c r="H187" s="2"/>
      <c r="I187" s="2"/>
      <c r="R187" s="2"/>
      <c r="U187" s="2"/>
    </row>
    <row r="188" spans="1:21" x14ac:dyDescent="0.25">
      <c r="A188" s="39"/>
      <c r="B188" s="2"/>
      <c r="C188" s="2"/>
      <c r="D188" s="2"/>
      <c r="E188" s="2"/>
      <c r="F188" s="2"/>
      <c r="H188" s="2"/>
      <c r="I188" s="2"/>
      <c r="R188" s="2"/>
      <c r="U188" s="2"/>
    </row>
    <row r="189" spans="1:21" x14ac:dyDescent="0.25">
      <c r="A189" s="39" t="s">
        <v>424</v>
      </c>
      <c r="B189" s="2"/>
      <c r="C189" s="2"/>
      <c r="D189" s="2"/>
      <c r="E189" s="2"/>
      <c r="F189" s="2"/>
      <c r="H189" s="2"/>
      <c r="I189" s="2"/>
      <c r="R189" s="2"/>
      <c r="U189" s="2"/>
    </row>
    <row r="190" spans="1:21" x14ac:dyDescent="0.25">
      <c r="A190" s="39"/>
      <c r="B190" s="2"/>
      <c r="C190" s="2"/>
      <c r="D190" s="2"/>
      <c r="E190" s="2"/>
      <c r="F190" s="2"/>
      <c r="H190" s="2"/>
      <c r="I190" s="2"/>
      <c r="R190" s="2"/>
      <c r="U190" s="2"/>
    </row>
    <row r="191" spans="1:21" x14ac:dyDescent="0.25">
      <c r="A191" s="39" t="s">
        <v>425</v>
      </c>
      <c r="B191" s="2"/>
      <c r="C191" s="2"/>
      <c r="D191" s="2"/>
      <c r="E191" s="2"/>
      <c r="F191" s="2"/>
      <c r="H191" s="2"/>
      <c r="I191" s="2"/>
      <c r="R191" s="2"/>
      <c r="U191" s="2"/>
    </row>
    <row r="192" spans="1:21" x14ac:dyDescent="0.25">
      <c r="A192" s="39" t="s">
        <v>426</v>
      </c>
      <c r="B192" s="2"/>
      <c r="C192" s="2"/>
      <c r="D192" s="2"/>
      <c r="E192" s="2"/>
      <c r="F192" s="2"/>
      <c r="H192" s="2"/>
      <c r="I192" s="2"/>
      <c r="R192" s="2"/>
      <c r="U192" s="2"/>
    </row>
    <row r="193" spans="1:21" x14ac:dyDescent="0.25">
      <c r="A193" s="39" t="s">
        <v>427</v>
      </c>
      <c r="B193" s="2"/>
      <c r="C193" s="2"/>
      <c r="D193" s="2"/>
      <c r="E193" s="2"/>
      <c r="F193" s="2"/>
      <c r="H193" s="2"/>
      <c r="I193" s="2"/>
      <c r="R193" s="2"/>
      <c r="U193" s="2"/>
    </row>
  </sheetData>
  <sortState ref="A4:CL165">
    <sortCondition ref="J4:J165"/>
  </sortState>
  <printOptions horizontalCentered="1"/>
  <pageMargins left="0.2" right="0.2" top="1.25" bottom="0.25" header="1" footer="0"/>
  <pageSetup orientation="landscape" horizontalDpi="300" verticalDpi="300" r:id="rId1"/>
  <headerFooter>
    <oddHeader>&amp;L&amp;F&amp;CCanoe German Methodist&amp;RPage &amp;N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E8" sqref="E8"/>
    </sheetView>
  </sheetViews>
  <sheetFormatPr defaultRowHeight="15" x14ac:dyDescent="0.25"/>
  <cols>
    <col min="1" max="2" width="20.7109375" customWidth="1"/>
    <col min="3" max="5" width="20.7109375" style="2" customWidth="1"/>
    <col min="6" max="6" width="5.7109375" style="1" customWidth="1"/>
    <col min="7" max="7" width="30.7109375" style="2" customWidth="1"/>
    <col min="8" max="9" width="20.7109375" style="1" customWidth="1"/>
    <col min="10" max="10" width="50.7109375" customWidth="1"/>
  </cols>
  <sheetData>
    <row r="1" spans="1:11" s="2" customFormat="1" x14ac:dyDescent="0.25">
      <c r="A1" s="2" t="s">
        <v>25</v>
      </c>
      <c r="B1" s="2" t="s">
        <v>26</v>
      </c>
      <c r="F1" s="1" t="s">
        <v>0</v>
      </c>
      <c r="G1" s="2" t="s">
        <v>2</v>
      </c>
      <c r="H1" s="1" t="s">
        <v>3</v>
      </c>
      <c r="I1" s="1" t="s">
        <v>4</v>
      </c>
      <c r="J1" s="2" t="s">
        <v>5</v>
      </c>
    </row>
    <row r="2" spans="1:11" s="2" customFormat="1" ht="90" x14ac:dyDescent="0.25">
      <c r="A2" s="2" t="s">
        <v>38</v>
      </c>
      <c r="B2" s="2" t="s">
        <v>39</v>
      </c>
      <c r="E2" s="3" t="s">
        <v>40</v>
      </c>
      <c r="F2" s="1" t="s">
        <v>1</v>
      </c>
      <c r="G2" s="2" t="str">
        <f>PROPER(CONCATENATE(A2,", ",B2))</f>
        <v>Beebe, Vernon Taylor</v>
      </c>
      <c r="J2" s="2" t="str">
        <f>SUBSTITUTE(SUBSTITUTE(E2,CHAR(10)," "),CHAR(13)," ")</f>
        <v>Vernon 1839-1923  Sara 1840-1973  William  1865-1866  Mahala 1864-1923  John 1864-1952  Vernon 1895-1929</v>
      </c>
    </row>
    <row r="3" spans="1:11" s="2" customFormat="1" x14ac:dyDescent="0.25">
      <c r="F3" s="1"/>
      <c r="H3" s="1"/>
      <c r="I3" s="1"/>
    </row>
    <row r="4" spans="1:11" s="2" customFormat="1" x14ac:dyDescent="0.25">
      <c r="F4" s="1"/>
      <c r="H4" s="1"/>
      <c r="I4" s="1"/>
    </row>
    <row r="5" spans="1:11" s="2" customFormat="1" x14ac:dyDescent="0.25">
      <c r="F5" s="1"/>
      <c r="H5" s="1"/>
      <c r="I5" s="1"/>
    </row>
    <row r="6" spans="1:11" s="2" customFormat="1" x14ac:dyDescent="0.25">
      <c r="F6" s="1"/>
      <c r="H6" s="1"/>
      <c r="I6" s="1"/>
    </row>
    <row r="7" spans="1:11" s="2" customFormat="1" x14ac:dyDescent="0.25">
      <c r="F7" s="1"/>
      <c r="H7" s="1"/>
      <c r="I7" s="1"/>
    </row>
    <row r="8" spans="1:11" s="2" customFormat="1" x14ac:dyDescent="0.25">
      <c r="F8" s="1"/>
      <c r="H8" s="1"/>
      <c r="I8" s="4"/>
    </row>
    <row r="9" spans="1:11" s="2" customFormat="1" x14ac:dyDescent="0.25">
      <c r="F9" s="1"/>
      <c r="H9" s="1"/>
      <c r="I9" s="4"/>
    </row>
    <row r="10" spans="1:11" s="2" customFormat="1" x14ac:dyDescent="0.25">
      <c r="F10" s="1"/>
      <c r="H10" s="1"/>
      <c r="I10" s="1"/>
    </row>
    <row r="11" spans="1:11" s="2" customFormat="1" x14ac:dyDescent="0.25">
      <c r="F11" s="1"/>
      <c r="H11" s="1"/>
      <c r="I11" s="1"/>
    </row>
    <row r="12" spans="1:11" s="2" customFormat="1" x14ac:dyDescent="0.25">
      <c r="F12" s="1"/>
      <c r="H12" s="1"/>
      <c r="I12" s="1"/>
    </row>
    <row r="13" spans="1:11" s="2" customFormat="1" x14ac:dyDescent="0.25">
      <c r="F13" s="1"/>
      <c r="H13" s="1"/>
      <c r="I13" s="4"/>
    </row>
    <row r="14" spans="1:11" s="2" customFormat="1" x14ac:dyDescent="0.25">
      <c r="F14" s="1"/>
      <c r="H14" s="1"/>
      <c r="I14" s="1"/>
    </row>
    <row r="15" spans="1:11" s="2" customFormat="1" x14ac:dyDescent="0.25">
      <c r="F15" s="1"/>
      <c r="H15" s="4"/>
      <c r="I15" s="4"/>
    </row>
    <row r="16" spans="1:11" x14ac:dyDescent="0.25">
      <c r="K16" s="2"/>
    </row>
    <row r="17" spans="1:11" x14ac:dyDescent="0.25">
      <c r="A17" t="s">
        <v>24</v>
      </c>
      <c r="K17" s="2"/>
    </row>
    <row r="18" spans="1:11" x14ac:dyDescent="0.25">
      <c r="A18" t="s">
        <v>24</v>
      </c>
      <c r="K18" s="2"/>
    </row>
    <row r="19" spans="1:11" x14ac:dyDescent="0.25">
      <c r="A19" t="s">
        <v>24</v>
      </c>
      <c r="K19" s="2"/>
    </row>
    <row r="20" spans="1:11" x14ac:dyDescent="0.25">
      <c r="A20" t="s">
        <v>24</v>
      </c>
      <c r="K20" s="2"/>
    </row>
    <row r="21" spans="1:11" x14ac:dyDescent="0.25">
      <c r="A21" t="s">
        <v>24</v>
      </c>
      <c r="K21" s="2"/>
    </row>
    <row r="22" spans="1:11" x14ac:dyDescent="0.25">
      <c r="A22" t="s">
        <v>24</v>
      </c>
      <c r="K22" s="2"/>
    </row>
    <row r="23" spans="1:11" x14ac:dyDescent="0.25">
      <c r="A23" t="s">
        <v>24</v>
      </c>
      <c r="K23" s="2"/>
    </row>
    <row r="24" spans="1:11" x14ac:dyDescent="0.25">
      <c r="A24" t="s">
        <v>24</v>
      </c>
      <c r="K24" s="2"/>
    </row>
    <row r="25" spans="1:11" x14ac:dyDescent="0.25">
      <c r="A25" t="s">
        <v>24</v>
      </c>
      <c r="K25" s="2"/>
    </row>
    <row r="26" spans="1:11" x14ac:dyDescent="0.25">
      <c r="A26" t="s">
        <v>24</v>
      </c>
      <c r="K26" s="2"/>
    </row>
    <row r="27" spans="1:11" x14ac:dyDescent="0.25">
      <c r="A27" t="s">
        <v>24</v>
      </c>
      <c r="K27" s="2"/>
    </row>
    <row r="28" spans="1:11" x14ac:dyDescent="0.25">
      <c r="A28" t="s">
        <v>24</v>
      </c>
      <c r="K28" s="2"/>
    </row>
    <row r="29" spans="1:11" x14ac:dyDescent="0.25">
      <c r="A29" t="s">
        <v>24</v>
      </c>
      <c r="K29" s="2"/>
    </row>
    <row r="30" spans="1:11" x14ac:dyDescent="0.25">
      <c r="A30" t="s">
        <v>24</v>
      </c>
      <c r="K30" s="2"/>
    </row>
    <row r="31" spans="1:11" x14ac:dyDescent="0.25">
      <c r="A31" t="s">
        <v>24</v>
      </c>
      <c r="K31" s="2"/>
    </row>
    <row r="32" spans="1:11" x14ac:dyDescent="0.25">
      <c r="A32" t="s">
        <v>24</v>
      </c>
      <c r="K32" s="2"/>
    </row>
    <row r="33" spans="1:11" x14ac:dyDescent="0.25">
      <c r="A33" t="s">
        <v>24</v>
      </c>
      <c r="K33" s="2"/>
    </row>
  </sheetData>
  <sortState ref="A2:E20">
    <sortCondition ref="A2:A20"/>
    <sortCondition ref="B2:B2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1" sqref="C1:C1048576"/>
    </sheetView>
  </sheetViews>
  <sheetFormatPr defaultRowHeight="15" x14ac:dyDescent="0.25"/>
  <cols>
    <col min="1" max="1" width="5.7109375" customWidth="1"/>
    <col min="2" max="2" width="15.7109375" customWidth="1"/>
    <col min="3" max="3" width="20.7109375" customWidth="1"/>
  </cols>
  <sheetData>
    <row r="1" spans="1:3" x14ac:dyDescent="0.25">
      <c r="A1" s="13" t="s">
        <v>17</v>
      </c>
      <c r="B1" s="10" t="s">
        <v>18</v>
      </c>
      <c r="C1" s="14" t="s">
        <v>19</v>
      </c>
    </row>
    <row r="2" spans="1:3" x14ac:dyDescent="0.25">
      <c r="A2" s="13" t="s">
        <v>6</v>
      </c>
      <c r="B2" s="10" t="s">
        <v>20</v>
      </c>
      <c r="C2" s="10" t="s">
        <v>34</v>
      </c>
    </row>
    <row r="3" spans="1:3" x14ac:dyDescent="0.25">
      <c r="A3" s="13"/>
      <c r="B3" s="10" t="s">
        <v>33</v>
      </c>
      <c r="C3" s="20" t="s">
        <v>37</v>
      </c>
    </row>
    <row r="4" spans="1:3" x14ac:dyDescent="0.25">
      <c r="A4" s="13" t="s">
        <v>1</v>
      </c>
      <c r="B4" s="10" t="s">
        <v>21</v>
      </c>
      <c r="C4" s="10" t="s">
        <v>36</v>
      </c>
    </row>
    <row r="5" spans="1:3" x14ac:dyDescent="0.25">
      <c r="A5" s="13" t="s">
        <v>22</v>
      </c>
      <c r="B5" s="10" t="s">
        <v>13</v>
      </c>
      <c r="C5" s="10" t="s">
        <v>35</v>
      </c>
    </row>
  </sheetData>
  <hyperlinks>
    <hyperlink ref="C3" r:id="rId1" display="djsowers@powerbank.net"/>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GPP</vt:lpstr>
      <vt:lpstr>WPA</vt:lpstr>
      <vt:lpstr>Web</vt:lpstr>
      <vt:lpstr>Process GPP</vt:lpstr>
      <vt:lpstr>Table</vt:lpstr>
      <vt:lpstr>Web!Print_Area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 Waters</dc:creator>
  <cp:lastModifiedBy>William Waters</cp:lastModifiedBy>
  <cp:lastPrinted>2009-03-13T20:54:25Z</cp:lastPrinted>
  <dcterms:created xsi:type="dcterms:W3CDTF">2008-10-13T01:29:37Z</dcterms:created>
  <dcterms:modified xsi:type="dcterms:W3CDTF">2016-04-15T16:58:10Z</dcterms:modified>
</cp:coreProperties>
</file>